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0"/>
  </bookViews>
  <sheets>
    <sheet name="прил. 1(дох)  " sheetId="1" r:id="rId1"/>
    <sheet name="прил 2 ведом" sheetId="2" r:id="rId2"/>
    <sheet name="прил 3 (РЗ ПР)" sheetId="3" r:id="rId3"/>
    <sheet name="пр.4 ЦП, МП" sheetId="4" r:id="rId4"/>
    <sheet name="Прил 5 (Источн)" sheetId="5" r:id="rId5"/>
  </sheets>
  <definedNames>
    <definedName name="_xlnm.Print_Titles" localSheetId="3">'пр.4 ЦП, МП'!$11:$11</definedName>
    <definedName name="_xlnm.Print_Titles" localSheetId="1">'прил 2 ведом'!$11:$11</definedName>
    <definedName name="_xlnm.Print_Titles" localSheetId="2">'прил 3 (РЗ ПР)'!$10:$10</definedName>
    <definedName name="_xlnm.Print_Titles" localSheetId="0">'прил. 1(дох)  '!$9:$9</definedName>
    <definedName name="_xlnm.Print_Area" localSheetId="3">'пр.4 ЦП, МП'!$A$1:$J$188</definedName>
    <definedName name="_xlnm.Print_Area" localSheetId="1">'прил 2 ведом'!$B$1:$K$230</definedName>
    <definedName name="_xlnm.Print_Area" localSheetId="2">'прил 3 (РЗ ПР)'!$A$1:$H$40</definedName>
    <definedName name="_xlnm.Print_Area" localSheetId="4">'Прил 5 (Источн)'!$A$1:$F$23</definedName>
    <definedName name="_xlnm.Print_Area" localSheetId="0">'прил. 1(дох)  '!$A$1:$F$53</definedName>
  </definedNames>
  <calcPr fullCalcOnLoad="1"/>
</workbook>
</file>

<file path=xl/sharedStrings.xml><?xml version="1.0" encoding="utf-8"?>
<sst xmlns="http://schemas.openxmlformats.org/spreadsheetml/2006/main" count="1852" uniqueCount="402">
  <si>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</si>
  <si>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</si>
  <si>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</si>
  <si>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</si>
  <si>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</si>
  <si>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</si>
  <si>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</si>
  <si>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</si>
  <si>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</si>
  <si>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</si>
  <si>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</si>
  <si>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</si>
  <si>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</si>
  <si>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Код бюджетной классификации</t>
  </si>
  <si>
    <t>администратор поступлений</t>
  </si>
  <si>
    <t>доходов бюджета</t>
  </si>
  <si>
    <t>Кассовое исполнение</t>
  </si>
  <si>
    <t>000</t>
  </si>
  <si>
    <t>1 05 03000 01 0000 110</t>
  </si>
  <si>
    <t>Единый сельскохозяйственный налог</t>
  </si>
  <si>
    <t>% исполне-ния</t>
  </si>
  <si>
    <t>Прочие доходы от компенсации затрат бюджетов сельских поселений</t>
  </si>
  <si>
    <t>Налог на доходы физических лиц*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</si>
  <si>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</si>
  <si>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</si>
  <si>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</si>
  <si>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</si>
  <si>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</si>
  <si>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</si>
  <si>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</si>
  <si>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</si>
  <si>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</si>
  <si>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</si>
  <si>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</si>
  <si>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</si>
  <si>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</si>
  <si>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</si>
  <si>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</si>
  <si>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</si>
  <si>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</si>
  <si>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</si>
  <si>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</si>
  <si>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</si>
  <si>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</si>
  <si>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</si>
  <si>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</si>
  <si>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</si>
  <si>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</si>
  <si>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</si>
  <si>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</si>
  <si>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</si>
  <si>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</si>
  <si>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</si>
  <si>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</si>
  <si>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</si>
  <si>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</si>
  <si>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</si>
  <si>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</si>
  <si>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</si>
  <si>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</si>
  <si>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</si>
  <si>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</si>
  <si>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</si>
  <si>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</si>
  <si>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</si>
  <si>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</si>
  <si>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</si>
  <si>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</si>
  <si>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</si>
  <si>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</si>
  <si>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</si>
  <si>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</si>
  <si>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</si>
  <si>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</si>
  <si>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</si>
  <si>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</si>
  <si>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</si>
  <si>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</si>
  <si>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</si>
  <si>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</si>
  <si>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</si>
  <si>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</si>
  <si>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</si>
  <si>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</si>
  <si>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</si>
  <si>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</si>
  <si>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</si>
  <si>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</si>
  <si>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</si>
  <si>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</si>
  <si>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</si>
  <si>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</si>
  <si>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</si>
  <si>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</si>
  <si>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</si>
  <si>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</si>
  <si>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</si>
  <si>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</si>
  <si>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</si>
  <si>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Мероприятия по развитию водо-, тепло-, электроснабжению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</si>
  <si>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</si>
  <si>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</si>
  <si>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</si>
  <si>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</si>
  <si>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</si>
  <si>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</si>
  <si>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</si>
  <si>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производимые на территории Российской Федерации, подлежащие зачислению в бюджет субъекта Российской Федерации*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</si>
  <si>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</si>
  <si>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</si>
  <si>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</si>
  <si>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</si>
  <si>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</si>
  <si>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</si>
  <si>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</si>
  <si>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</si>
  <si>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</si>
  <si>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</si>
  <si>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</si>
  <si>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</si>
  <si>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</si>
  <si>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</si>
  <si>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</si>
  <si>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</si>
  <si>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</si>
  <si>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</si>
  <si>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</si>
  <si>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</si>
  <si>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</si>
  <si>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</si>
  <si>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</si>
  <si>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</si>
  <si>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</si>
  <si>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</si>
  <si>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</si>
  <si>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</si>
  <si>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</si>
  <si>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</si>
  <si>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</si>
  <si>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</si>
  <si>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</si>
  <si>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</si>
  <si>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</si>
  <si>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</si>
  <si>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</si>
  <si>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</si>
  <si>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</si>
  <si>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</si>
  <si>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</si>
  <si>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</si>
  <si>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</si>
  <si>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Иные межбюджетные трансферты на осуществление части полномочий по исполнению бюджета поселения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</si>
  <si>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</si>
  <si>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</si>
  <si>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</si>
  <si>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</si>
  <si>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</si>
  <si>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</si>
  <si>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</si>
  <si>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</si>
  <si>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</si>
  <si>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</si>
  <si>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03401S0120</t>
  </si>
  <si>
    <t>0350160120</t>
  </si>
  <si>
    <t>03501S0120</t>
  </si>
  <si>
    <t>1710251180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</si>
  <si>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</si>
  <si>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</si>
  <si>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</si>
  <si>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2 02 49999 00 0000 151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</si>
  <si>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</si>
  <si>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</si>
  <si>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</si>
  <si>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</si>
  <si>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</si>
  <si>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</si>
  <si>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</si>
  <si>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</si>
  <si>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</si>
  <si>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Федерации*</t>
  </si>
  <si>
    <t>Дотации бюджетам бюджетной системы Российской Федерации</t>
  </si>
  <si>
    <t>2 02 49999 10 0000 151</t>
  </si>
  <si>
    <t>14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</si>
  <si>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</si>
  <si>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</si>
  <si>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</si>
  <si>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</si>
  <si>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</si>
  <si>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</si>
  <si>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</si>
  <si>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</si>
  <si>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</si>
  <si>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</si>
  <si>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</si>
  <si>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>Прочие межбюджетные трансферты передаваемые бюджетам сельских поселений</t>
  </si>
  <si>
    <t>Культура, кинематография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</si>
  <si>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</si>
  <si>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</si>
  <si>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</si>
  <si>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</si>
  <si>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</si>
  <si>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</si>
  <si>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</si>
  <si>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Жилищно-коммунальное хозяйство</t>
  </si>
  <si>
    <t>Уменьшение остатков средств бюджетов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</si>
  <si>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</si>
  <si>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</si>
  <si>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</si>
  <si>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</si>
  <si>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</si>
  <si>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</si>
  <si>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</si>
  <si>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</si>
  <si>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</si>
  <si>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</si>
  <si>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</si>
  <si>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</si>
  <si>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</si>
  <si>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</si>
  <si>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</si>
  <si>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</si>
  <si>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</si>
  <si>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</si>
  <si>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</si>
  <si>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</si>
  <si>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</si>
  <si>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</si>
  <si>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</si>
  <si>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</si>
  <si>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</si>
  <si>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</si>
  <si>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</si>
  <si>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</si>
  <si>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</si>
  <si>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</si>
  <si>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</si>
  <si>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</si>
  <si>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</si>
  <si>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</si>
  <si>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</si>
  <si>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</si>
  <si>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</si>
  <si>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</si>
  <si>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</si>
  <si>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</si>
  <si>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</si>
  <si>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</si>
  <si>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</si>
  <si>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</si>
  <si>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</si>
  <si>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</si>
  <si>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</si>
  <si>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</si>
  <si>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</si>
  <si>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</si>
  <si>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</si>
  <si>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Изменение остатков средств на счетах по учету средств бюджетов</t>
  </si>
  <si>
    <t>1 06 01030 10 0000 110</t>
  </si>
  <si>
    <t>1 06 06000 00 0000 110</t>
  </si>
  <si>
    <t>Земельный налог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</si>
  <si>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</si>
  <si>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</si>
  <si>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</si>
  <si>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</si>
  <si>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</si>
  <si>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</si>
  <si>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</si>
  <si>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80 0 0000</t>
  </si>
  <si>
    <t>Массовый спорт</t>
  </si>
  <si>
    <t>Администрация Новополянского сельского поселения Апшеронского района</t>
  </si>
  <si>
    <t>1 13 02995 10 0000 130</t>
  </si>
  <si>
    <t>А.В.Кусакин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</si>
  <si>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</si>
  <si>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2 19 00000 00 0000 000</t>
  </si>
  <si>
    <t xml:space="preserve">Уточненная сводная бюджетная роспись </t>
  </si>
  <si>
    <t>% исполнения к уточненной бюджетной росписи</t>
  </si>
  <si>
    <t>Уточненная сводная бюджетная роспись</t>
  </si>
  <si>
    <t>Наименование показателя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</si>
  <si>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</si>
  <si>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Расходы бюджета Новополянского сельского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</t>
  </si>
  <si>
    <t>7</t>
  </si>
  <si>
    <t>Муниципальная программа Новополянского сельского поселения Апшеронского района "Управление муниципальным имуществом"</t>
  </si>
  <si>
    <t>0800000000</t>
  </si>
  <si>
    <t>0830000000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</si>
  <si>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</si>
  <si>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0830100000</t>
  </si>
  <si>
    <t>Оценка недвижимости, признание прав и регулирование отношений по муниципальной собственности</t>
  </si>
  <si>
    <t>0830110800</t>
  </si>
  <si>
    <t>Мероприятия по информатизации администрации муниципального образования, ее отраслевых (функциональных) органов</t>
  </si>
  <si>
    <t>Реализация полномочий органов местного самоуправления в сфере архитектуры и градостроительства</t>
  </si>
  <si>
    <t>Повышение оплаты труда работников муниципальных учреждений Краснодарского края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</si>
  <si>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</si>
  <si>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Поддержка отрасли культура</t>
  </si>
  <si>
    <t>03501L5190</t>
  </si>
  <si>
    <t>Социальное обеспечение и иные выплаты населению</t>
  </si>
  <si>
    <t>300</t>
  </si>
  <si>
    <t>8</t>
  </si>
  <si>
    <t>9</t>
  </si>
  <si>
    <t>0,0</t>
  </si>
  <si>
    <t>5,0</t>
  </si>
  <si>
    <t>Муниципальная программа Новополянского сельского поселения Апшеронского района  "Поддержка дорожного хозяйства"</t>
  </si>
  <si>
    <t xml:space="preserve">                                Приложение № 1 к решению Совета Новополянского сельского </t>
  </si>
  <si>
    <t xml:space="preserve">Приложение № 2 к решению Совета Новополянского сельского </t>
  </si>
  <si>
    <t xml:space="preserve">Приложение № 3 к решению Совета Новополянского сельского </t>
  </si>
  <si>
    <t xml:space="preserve">Приложение № 4 к решению Совета Новополянского сельского </t>
  </si>
  <si>
    <t xml:space="preserve">Приложение № 5 к решению Совета  Новополянского сельского </t>
  </si>
  <si>
    <t>Реализация мероприятий муниципальной программы  "Развитие физической культуры и спорта"</t>
  </si>
  <si>
    <t>1</t>
  </si>
  <si>
    <t>2</t>
  </si>
  <si>
    <t>Прочие дотации</t>
  </si>
  <si>
    <t>Прочие дотации бюджетам сельских поселений</t>
  </si>
  <si>
    <t>2 02 19999 00 0000 150</t>
  </si>
  <si>
    <t>2 02 19999 10 0000 150</t>
  </si>
  <si>
    <t>07</t>
  </si>
  <si>
    <t>Обеспечение проведения и выборов и референдумов</t>
  </si>
  <si>
    <t>Проведение выборов</t>
  </si>
  <si>
    <t>Проведение выборов главы муниципального образования</t>
  </si>
  <si>
    <t>Проведение выборов в представительный орган муниципального образования</t>
  </si>
  <si>
    <t>1710700000</t>
  </si>
  <si>
    <t>1710711800</t>
  </si>
  <si>
    <t>1710711910</t>
  </si>
  <si>
    <t>Поощрение победителей краевого конкурса на звание "Лучший орган территориального общественного самоуправления"</t>
  </si>
  <si>
    <t>1940560390</t>
  </si>
  <si>
    <t>19405S0050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</si>
  <si>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</si>
  <si>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Дополнительная помощь местным бюджетам для решения социально значимых вопросов местного значения</t>
  </si>
  <si>
    <t>Решение социально значимых вопросов местного  значения</t>
  </si>
  <si>
    <t>03401S0050</t>
  </si>
  <si>
    <r>
      <t>03401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</si>
  <si>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Обеспечение проведения выборов и референдумов</t>
  </si>
  <si>
    <t>Решение социально значимых вопросоы местного значения</t>
  </si>
  <si>
    <t>2 02 10000 00 0000 150</t>
  </si>
  <si>
    <t>2 02 15001 00 0000 150</t>
  </si>
  <si>
    <t>2 02 15001 10 0000 150</t>
  </si>
  <si>
    <t>2 02 20000 00 0000 150</t>
  </si>
  <si>
    <t>2 02 30000 00 0000 150</t>
  </si>
  <si>
    <t xml:space="preserve">   2 02 30024 10 0000 150</t>
  </si>
  <si>
    <t xml:space="preserve">  2 02 35118 10 0000 150</t>
  </si>
  <si>
    <t>2 02 40000 00 0000 150</t>
  </si>
  <si>
    <t>2 02 40014 00 0000 150</t>
  </si>
  <si>
    <t>2 02 40014 10 0000 150</t>
  </si>
  <si>
    <t>2 19 60010 10 0000 150</t>
  </si>
  <si>
    <t>-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</si>
  <si>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</si>
  <si>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</si>
  <si>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</si>
  <si>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</si>
  <si>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2 02 16001 10 0000 150</t>
  </si>
  <si>
    <t xml:space="preserve">   2 02 30024 00 0000 150</t>
  </si>
  <si>
    <t xml:space="preserve">  2 02 35118 00 0000 150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</si>
  <si>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</si>
  <si>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</si>
  <si>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01 00 00 00 00 0000 000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</si>
  <si>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</si>
  <si>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</si>
  <si>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</si>
  <si>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 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</si>
  <si>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</si>
  <si>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</si>
  <si>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</si>
  <si>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</si>
  <si>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</si>
  <si>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Код классификации источников финансирования дефицита бюджета</t>
  </si>
  <si>
    <t>код главного администратора источников финансирования дефицита бюджета</t>
  </si>
  <si>
    <t>код группы, подгруппы, статьи, вида источников финансирования дефицитов бюджетов</t>
  </si>
  <si>
    <t>Доходы, утвержден-ные решением Совета о бюджете поселения от 23.12.2020г.    № 50</t>
  </si>
  <si>
    <t>Бюджетные ассигнова-ния, утверж-денные решением Совета о бюджете поселения от 23.12.2020г.    № 50</t>
  </si>
  <si>
    <t>Бюджетные ассигнова-ния, утверж-денные решением Совета о бюджете поселения от 23.12.2020г   № 50</t>
  </si>
  <si>
    <t>Доходы бюджета Новополянского сельского поселения Апшеронского района по кодам классификации доходов бюджетов за 2021 год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</si>
  <si>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</si>
  <si>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</si>
  <si>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1 16 02020 02 0000 140</t>
  </si>
  <si>
    <t>1 16 10032 10 0000 140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</si>
  <si>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</si>
  <si>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</si>
  <si>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сельских поселений на поддержку отрасли культуры</t>
  </si>
  <si>
    <t>Прочие межбюджетные трансферты, передаваемые бюджетам сельских поселений</t>
  </si>
  <si>
    <t>2 02 25519 00 0000 150</t>
  </si>
  <si>
    <t>2 02 25519 10 0000 150</t>
  </si>
  <si>
    <t>Субсидии бюджетам на поддержку отрасли культуры</t>
  </si>
  <si>
    <t>14,4</t>
  </si>
  <si>
    <t>0830110810</t>
  </si>
  <si>
    <t>Федеральный проект "Творческие Люди"</t>
  </si>
  <si>
    <t>034А200000</t>
  </si>
  <si>
    <t>Государственная поддержка отрасли культура</t>
  </si>
  <si>
    <t>034А255190</t>
  </si>
  <si>
    <t>Расходы бюджета Новополянского сельского поселения Апшеронского района по разделам и подразделам классификации расходов бюджета за 2021 год</t>
  </si>
  <si>
    <t>Расходы бюджета Новополянского сельского поселения Апшеронского района по ведомственной структуре расходов бюджета Новополянского сельского поселения Апшеронского района                                         за 2021 год</t>
  </si>
  <si>
    <t>Источники финансирования дефицита бюджета Новополянского сельского поселения Апшеронского района по кодам классификации источников финансирования дефицита бюджета поселения за 2021 год</t>
  </si>
  <si>
    <t>00</t>
  </si>
  <si>
    <t>2 02 49999 00 0000 150</t>
  </si>
  <si>
    <t>2 02 49999 10 0000 150</t>
  </si>
  <si>
    <t>-26,9</t>
  </si>
  <si>
    <t>Непрограммные расходы</t>
  </si>
  <si>
    <t>9910090010</t>
  </si>
  <si>
    <t>Резервный фонд администрации муниципального образования</t>
  </si>
  <si>
    <t>Непрограммные расходы органов местного самоуправления</t>
  </si>
  <si>
    <t>Защита населения и территории от чрезвычайных ситуаций природного и техногенного характера, пожарная безопасность</t>
  </si>
  <si>
    <r>
      <t xml:space="preserve">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27.06.2022 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109</t>
    </r>
  </si>
  <si>
    <r>
      <t>поселения Апшеронского района от</t>
    </r>
    <r>
      <rPr>
        <u val="single"/>
        <sz val="12"/>
        <rFont val="Times New Roman"/>
        <family val="1"/>
      </rPr>
      <t xml:space="preserve"> 27.06.2022 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109</t>
    </r>
  </si>
  <si>
    <r>
      <t xml:space="preserve">поселения Апшеронского района от </t>
    </r>
    <r>
      <rPr>
        <u val="single"/>
        <sz val="12"/>
        <rFont val="Times New Roman"/>
        <family val="1"/>
      </rPr>
      <t>27.06.2022 г</t>
    </r>
    <r>
      <rPr>
        <sz val="12"/>
        <rFont val="Times New Roman"/>
        <family val="1"/>
      </rPr>
      <t xml:space="preserve">. № </t>
    </r>
    <r>
      <rPr>
        <u val="single"/>
        <sz val="12"/>
        <rFont val="Times New Roman"/>
        <family val="1"/>
      </rPr>
      <t>109</t>
    </r>
  </si>
  <si>
    <r>
      <t xml:space="preserve">поселения Апшеронского района от поселения Апшеронского района от </t>
    </r>
    <r>
      <rPr>
        <u val="single"/>
        <sz val="12"/>
        <rFont val="Times New Roman"/>
        <family val="1"/>
      </rPr>
      <t>27.06.2022 г</t>
    </r>
    <r>
      <rPr>
        <sz val="12"/>
        <rFont val="Times New Roman"/>
        <family val="1"/>
      </rPr>
      <t xml:space="preserve">. № 109 № </t>
    </r>
    <r>
      <rPr>
        <u val="single"/>
        <sz val="12"/>
        <rFont val="Times New Roman"/>
        <family val="1"/>
      </rPr>
      <t>109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</si>
</sst>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&quot;$&quot;* #,##0.00_);_(&quot;$&quot;* \(#,##0.00\);_(&quot;$&quot;* &quot;-&quot;??_);_(@_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&quot;&quot;###,##0.00"/>
    <numFmt numFmtId="187" formatCode="0.00_ ;[Red]\-0.00\ "/>
    <numFmt numFmtId="188" formatCode="#,##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62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2"/>
      <color indexed="12"/>
      <name val="Times New Roman"/>
      <family val="1"/>
    </font>
    <font>
      <b/>
      <sz val="10"/>
      <name val="Arial Cyr"/>
      <family val="0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60" applyFont="1">
      <alignment/>
      <protection/>
    </xf>
    <xf numFmtId="0" fontId="7" fillId="0" borderId="0" xfId="60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4" fillId="0" borderId="0" xfId="60" applyFont="1">
      <alignment/>
      <protection/>
    </xf>
    <xf numFmtId="0" fontId="14" fillId="22" borderId="0" xfId="60" applyFont="1" applyFill="1">
      <alignment/>
      <protection/>
    </xf>
    <xf numFmtId="0" fontId="7" fillId="0" borderId="0" xfId="58" applyFont="1" applyFill="1">
      <alignment/>
      <protection/>
    </xf>
    <xf numFmtId="0" fontId="7" fillId="0" borderId="0" xfId="60" applyFont="1" applyFill="1" applyBorder="1">
      <alignment/>
      <protection/>
    </xf>
    <xf numFmtId="0" fontId="12" fillId="0" borderId="0" xfId="60" applyFont="1" applyFill="1">
      <alignment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4" fillId="0" borderId="0" xfId="60" applyFont="1" applyFill="1">
      <alignment/>
      <protection/>
    </xf>
    <xf numFmtId="0" fontId="7" fillId="0" borderId="0" xfId="58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vertical="top" wrapText="1"/>
    </xf>
    <xf numFmtId="170" fontId="7" fillId="0" borderId="0" xfId="0" applyNumberFormat="1" applyFont="1" applyFill="1" applyAlignment="1">
      <alignment/>
    </xf>
    <xf numFmtId="0" fontId="17" fillId="0" borderId="0" xfId="60" applyFont="1" applyFill="1">
      <alignment/>
      <protection/>
    </xf>
    <xf numFmtId="0" fontId="17" fillId="0" borderId="0" xfId="60" applyFont="1">
      <alignment/>
      <protection/>
    </xf>
    <xf numFmtId="0" fontId="3" fillId="0" borderId="0" xfId="60" applyFont="1" applyFill="1">
      <alignment/>
      <protection/>
    </xf>
    <xf numFmtId="2" fontId="9" fillId="0" borderId="0" xfId="60" applyNumberFormat="1" applyFont="1" applyFill="1" applyAlignment="1">
      <alignment horizontal="center"/>
      <protection/>
    </xf>
    <xf numFmtId="173" fontId="17" fillId="0" borderId="0" xfId="60" applyNumberFormat="1" applyFont="1">
      <alignment/>
      <protection/>
    </xf>
    <xf numFmtId="0" fontId="4" fillId="0" borderId="0" xfId="60" applyFont="1" applyFill="1">
      <alignment/>
      <protection/>
    </xf>
    <xf numFmtId="170" fontId="4" fillId="0" borderId="0" xfId="60" applyNumberFormat="1" applyFont="1" applyFill="1" applyAlignment="1">
      <alignment shrinkToFit="1"/>
      <protection/>
    </xf>
    <xf numFmtId="0" fontId="13" fillId="0" borderId="0" xfId="60" applyFont="1" applyFill="1">
      <alignment/>
      <protection/>
    </xf>
    <xf numFmtId="0" fontId="3" fillId="0" borderId="0" xfId="60" applyFont="1">
      <alignment/>
      <protection/>
    </xf>
    <xf numFmtId="170" fontId="3" fillId="0" borderId="0" xfId="0" applyNumberFormat="1" applyFont="1" applyFill="1" applyAlignment="1">
      <alignment horizontal="center"/>
    </xf>
    <xf numFmtId="172" fontId="7" fillId="0" borderId="0" xfId="0" applyNumberFormat="1" applyFont="1" applyFill="1" applyAlignment="1">
      <alignment horizontal="right"/>
    </xf>
    <xf numFmtId="172" fontId="7" fillId="0" borderId="0" xfId="58" applyNumberFormat="1" applyFont="1" applyFill="1" applyAlignment="1">
      <alignment horizontal="right"/>
      <protection/>
    </xf>
    <xf numFmtId="172" fontId="7" fillId="0" borderId="0" xfId="58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0" fontId="6" fillId="0" borderId="0" xfId="60" applyFont="1" applyFill="1">
      <alignment/>
      <protection/>
    </xf>
    <xf numFmtId="0" fontId="3" fillId="0" borderId="11" xfId="0" applyFont="1" applyFill="1" applyBorder="1" applyAlignment="1">
      <alignment horizontal="center"/>
    </xf>
    <xf numFmtId="168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70" fontId="12" fillId="0" borderId="0" xfId="60" applyNumberFormat="1" applyFont="1" applyFill="1">
      <alignment/>
      <protection/>
    </xf>
    <xf numFmtId="1" fontId="15" fillId="0" borderId="0" xfId="58" applyNumberFormat="1" applyFont="1" applyFill="1">
      <alignment/>
      <protection/>
    </xf>
    <xf numFmtId="0" fontId="11" fillId="0" borderId="0" xfId="58" applyFont="1" applyFill="1">
      <alignment/>
      <protection/>
    </xf>
    <xf numFmtId="0" fontId="7" fillId="0" borderId="0" xfId="60" applyFont="1" applyFill="1" applyBorder="1" applyAlignment="1">
      <alignment wrapText="1"/>
      <protection/>
    </xf>
    <xf numFmtId="174" fontId="7" fillId="0" borderId="0" xfId="60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4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54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>
      <alignment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9" fontId="3" fillId="0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169" fontId="4" fillId="0" borderId="10" xfId="58" applyNumberFormat="1" applyFont="1" applyFill="1" applyBorder="1" applyAlignment="1">
      <alignment horizontal="right"/>
      <protection/>
    </xf>
    <xf numFmtId="169" fontId="3" fillId="0" borderId="10" xfId="58" applyNumberFormat="1" applyFont="1" applyFill="1" applyBorder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3" fillId="0" borderId="10" xfId="58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wrapText="1"/>
    </xf>
    <xf numFmtId="169" fontId="4" fillId="0" borderId="10" xfId="68" applyNumberFormat="1" applyFont="1" applyFill="1" applyBorder="1" applyAlignment="1">
      <alignment/>
    </xf>
    <xf numFmtId="49" fontId="3" fillId="0" borderId="10" xfId="58" applyNumberFormat="1" applyFont="1" applyFill="1" applyBorder="1" applyAlignment="1">
      <alignment horizontal="right"/>
      <protection/>
    </xf>
    <xf numFmtId="0" fontId="3" fillId="24" borderId="0" xfId="0" applyFont="1" applyFill="1" applyBorder="1" applyAlignment="1">
      <alignment horizontal="left"/>
    </xf>
    <xf numFmtId="172" fontId="3" fillId="0" borderId="0" xfId="58" applyNumberFormat="1" applyFont="1" applyFill="1">
      <alignment/>
      <protection/>
    </xf>
    <xf numFmtId="0" fontId="3" fillId="24" borderId="0" xfId="0" applyFont="1" applyFill="1" applyAlignment="1">
      <alignment horizontal="left"/>
    </xf>
    <xf numFmtId="0" fontId="3" fillId="0" borderId="10" xfId="0" applyFont="1" applyBorder="1" applyAlignment="1">
      <alignment/>
    </xf>
    <xf numFmtId="0" fontId="23" fillId="0" borderId="17" xfId="57" applyFont="1" applyBorder="1" applyAlignment="1">
      <alignment horizontal="left" vertical="top" wrapText="1"/>
      <protection/>
    </xf>
    <xf numFmtId="49" fontId="23" fillId="0" borderId="17" xfId="57" applyNumberFormat="1" applyFont="1" applyBorder="1" applyAlignment="1">
      <alignment horizontal="center"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172" fontId="3" fillId="0" borderId="0" xfId="0" applyNumberFormat="1" applyFont="1" applyFill="1" applyAlignment="1">
      <alignment horizontal="right"/>
    </xf>
    <xf numFmtId="168" fontId="4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58" applyFont="1" applyFill="1" applyBorder="1" applyAlignment="1">
      <alignment horizontal="left" wrapText="1"/>
      <protection/>
    </xf>
    <xf numFmtId="0" fontId="3" fillId="0" borderId="0" xfId="58" applyFont="1" applyFill="1" applyBorder="1" applyAlignment="1">
      <alignment horizontal="left" wrapText="1"/>
      <protection/>
    </xf>
    <xf numFmtId="0" fontId="3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/>
    </xf>
    <xf numFmtId="168" fontId="3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center"/>
      <protection/>
    </xf>
    <xf numFmtId="0" fontId="7" fillId="0" borderId="18" xfId="60" applyFont="1" applyFill="1" applyBorder="1" applyAlignment="1">
      <alignment horizontal="center" wrapText="1"/>
      <protection/>
    </xf>
    <xf numFmtId="0" fontId="7" fillId="0" borderId="18" xfId="60" applyFont="1" applyFill="1" applyBorder="1" applyAlignment="1">
      <alignment horizontal="center"/>
      <protection/>
    </xf>
    <xf numFmtId="0" fontId="3" fillId="0" borderId="18" xfId="60" applyFont="1" applyFill="1" applyBorder="1" applyAlignment="1">
      <alignment horizontal="center"/>
      <protection/>
    </xf>
    <xf numFmtId="0" fontId="3" fillId="0" borderId="18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vertical="top"/>
      <protection/>
    </xf>
    <xf numFmtId="168" fontId="4" fillId="0" borderId="10" xfId="68" applyNumberFormat="1" applyFont="1" applyFill="1" applyBorder="1" applyAlignment="1">
      <alignment horizontal="right" wrapText="1"/>
    </xf>
    <xf numFmtId="0" fontId="3" fillId="0" borderId="10" xfId="60" applyFont="1" applyFill="1" applyBorder="1" applyAlignment="1">
      <alignment horizontal="left" vertical="top" indent="3"/>
      <protection/>
    </xf>
    <xf numFmtId="168" fontId="3" fillId="0" borderId="10" xfId="60" applyNumberFormat="1" applyFont="1" applyFill="1" applyBorder="1" applyAlignment="1">
      <alignment horizontal="right" wrapText="1"/>
      <protection/>
    </xf>
    <xf numFmtId="0" fontId="4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wrapText="1"/>
      <protection/>
    </xf>
    <xf numFmtId="168" fontId="4" fillId="0" borderId="10" xfId="60" applyNumberFormat="1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vertical="top" wrapText="1"/>
      <protection/>
    </xf>
    <xf numFmtId="49" fontId="3" fillId="0" borderId="10" xfId="60" applyNumberFormat="1" applyFont="1" applyFill="1" applyBorder="1" applyAlignment="1">
      <alignment horizontal="center" wrapText="1"/>
      <protection/>
    </xf>
    <xf numFmtId="0" fontId="4" fillId="0" borderId="10" xfId="60" applyFont="1" applyFill="1" applyBorder="1" applyAlignment="1">
      <alignment horizontal="center"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wrapText="1"/>
      <protection/>
    </xf>
    <xf numFmtId="0" fontId="25" fillId="0" borderId="10" xfId="0" applyFont="1" applyBorder="1" applyAlignment="1">
      <alignment/>
    </xf>
    <xf numFmtId="0" fontId="3" fillId="0" borderId="10" xfId="60" applyFont="1" applyFill="1" applyBorder="1" applyAlignment="1">
      <alignment vertical="top" wrapText="1"/>
      <protection/>
    </xf>
    <xf numFmtId="49" fontId="3" fillId="0" borderId="10" xfId="60" applyNumberFormat="1" applyFont="1" applyFill="1" applyBorder="1" applyAlignment="1">
      <alignment horizontal="center" wrapText="1"/>
      <protection/>
    </xf>
    <xf numFmtId="0" fontId="4" fillId="0" borderId="10" xfId="60" applyFont="1" applyFill="1" applyBorder="1">
      <alignment/>
      <protection/>
    </xf>
    <xf numFmtId="49" fontId="4" fillId="0" borderId="10" xfId="60" applyNumberFormat="1" applyFont="1" applyFill="1" applyBorder="1" applyAlignment="1">
      <alignment horizontal="center"/>
      <protection/>
    </xf>
    <xf numFmtId="49" fontId="3" fillId="0" borderId="10" xfId="54" applyNumberFormat="1" applyFont="1" applyFill="1" applyBorder="1" applyAlignment="1">
      <alignment vertical="top" wrapText="1"/>
      <protection/>
    </xf>
    <xf numFmtId="49" fontId="3" fillId="0" borderId="10" xfId="54" applyNumberFormat="1" applyFont="1" applyFill="1" applyBorder="1" applyAlignment="1">
      <alignment horizontal="center" wrapText="1"/>
      <protection/>
    </xf>
    <xf numFmtId="0" fontId="12" fillId="0" borderId="10" xfId="60" applyFont="1" applyFill="1" applyBorder="1">
      <alignment/>
      <protection/>
    </xf>
    <xf numFmtId="2" fontId="12" fillId="0" borderId="10" xfId="60" applyNumberFormat="1" applyFont="1" applyFill="1" applyBorder="1">
      <alignment/>
      <protection/>
    </xf>
    <xf numFmtId="170" fontId="17" fillId="0" borderId="18" xfId="60" applyNumberFormat="1" applyFont="1" applyFill="1" applyBorder="1" applyAlignment="1">
      <alignment horizontal="center" wrapText="1"/>
      <protection/>
    </xf>
    <xf numFmtId="0" fontId="17" fillId="0" borderId="10" xfId="60" applyFont="1" applyFill="1" applyBorder="1" applyAlignment="1">
      <alignment horizontal="center" vertical="center" wrapText="1"/>
      <protection/>
    </xf>
    <xf numFmtId="168" fontId="3" fillId="0" borderId="10" xfId="60" applyNumberFormat="1" applyFont="1" applyFill="1" applyBorder="1">
      <alignment/>
      <protection/>
    </xf>
    <xf numFmtId="168" fontId="3" fillId="0" borderId="10" xfId="60" applyNumberFormat="1" applyFont="1" applyFill="1" applyBorder="1" applyAlignment="1">
      <alignment horizontal="center"/>
      <protection/>
    </xf>
    <xf numFmtId="168" fontId="4" fillId="0" borderId="10" xfId="60" applyNumberFormat="1" applyFont="1" applyFill="1" applyBorder="1" applyAlignment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4" fillId="0" borderId="10" xfId="60" applyFont="1" applyFill="1" applyBorder="1" applyAlignment="1">
      <alignment wrapText="1"/>
      <protection/>
    </xf>
    <xf numFmtId="0" fontId="3" fillId="0" borderId="10" xfId="60" applyFont="1" applyFill="1" applyBorder="1" applyAlignment="1">
      <alignment wrapText="1"/>
      <protection/>
    </xf>
    <xf numFmtId="0" fontId="23" fillId="0" borderId="10" xfId="0" applyFont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168" fontId="4" fillId="0" borderId="10" xfId="60" applyNumberFormat="1" applyFont="1" applyFill="1" applyBorder="1" applyAlignment="1">
      <alignment horizontal="center"/>
      <protection/>
    </xf>
    <xf numFmtId="168" fontId="3" fillId="0" borderId="10" xfId="60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left"/>
    </xf>
    <xf numFmtId="0" fontId="11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26" fillId="0" borderId="10" xfId="58" applyFont="1" applyFill="1" applyBorder="1">
      <alignment/>
      <protection/>
    </xf>
    <xf numFmtId="168" fontId="3" fillId="0" borderId="10" xfId="58" applyNumberFormat="1" applyFont="1" applyFill="1" applyBorder="1">
      <alignment/>
      <protection/>
    </xf>
    <xf numFmtId="168" fontId="4" fillId="0" borderId="10" xfId="58" applyNumberFormat="1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169" fontId="4" fillId="0" borderId="10" xfId="58" applyNumberFormat="1" applyFont="1" applyFill="1" applyBorder="1">
      <alignment/>
      <protection/>
    </xf>
    <xf numFmtId="0" fontId="0" fillId="0" borderId="0" xfId="0" applyFill="1" applyAlignment="1">
      <alignment/>
    </xf>
    <xf numFmtId="170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5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right"/>
      <protection/>
    </xf>
    <xf numFmtId="168" fontId="3" fillId="0" borderId="0" xfId="0" applyNumberFormat="1" applyFont="1" applyFill="1" applyAlignment="1">
      <alignment horizontal="left"/>
    </xf>
    <xf numFmtId="187" fontId="7" fillId="0" borderId="0" xfId="55" applyNumberFormat="1" applyFont="1" applyFill="1" applyBorder="1" applyAlignment="1">
      <alignment horizontal="right"/>
      <protection/>
    </xf>
    <xf numFmtId="177" fontId="7" fillId="0" borderId="0" xfId="55" applyNumberFormat="1" applyFont="1" applyFill="1" applyBorder="1" applyAlignment="1">
      <alignment horizontal="center"/>
      <protection/>
    </xf>
    <xf numFmtId="175" fontId="7" fillId="0" borderId="0" xfId="55" applyNumberFormat="1" applyFont="1" applyFill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wrapText="1"/>
    </xf>
    <xf numFmtId="176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8" fontId="4" fillId="0" borderId="10" xfId="0" applyNumberFormat="1" applyFont="1" applyFill="1" applyBorder="1" applyAlignment="1">
      <alignment horizontal="right"/>
    </xf>
    <xf numFmtId="168" fontId="26" fillId="0" borderId="10" xfId="0" applyNumberFormat="1" applyFont="1" applyFill="1" applyBorder="1" applyAlignment="1">
      <alignment/>
    </xf>
    <xf numFmtId="168" fontId="3" fillId="0" borderId="10" xfId="55" applyNumberFormat="1" applyFont="1" applyFill="1" applyBorder="1" applyAlignment="1">
      <alignment horizontal="right"/>
      <protection/>
    </xf>
    <xf numFmtId="168" fontId="3" fillId="0" borderId="10" xfId="0" applyNumberFormat="1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/>
    </xf>
    <xf numFmtId="168" fontId="26" fillId="0" borderId="10" xfId="60" applyNumberFormat="1" applyFont="1" applyFill="1" applyBorder="1" applyAlignment="1">
      <alignment horizontal="right" wrapText="1"/>
      <protection/>
    </xf>
    <xf numFmtId="168" fontId="26" fillId="0" borderId="10" xfId="60" applyNumberFormat="1" applyFont="1" applyFill="1" applyBorder="1">
      <alignment/>
      <protection/>
    </xf>
    <xf numFmtId="168" fontId="26" fillId="0" borderId="10" xfId="60" applyNumberFormat="1" applyFont="1" applyFill="1" applyBorder="1" applyAlignment="1">
      <alignment horizontal="center"/>
      <protection/>
    </xf>
    <xf numFmtId="168" fontId="3" fillId="0" borderId="10" xfId="60" applyNumberFormat="1" applyFont="1" applyFill="1" applyBorder="1">
      <alignment/>
      <protection/>
    </xf>
    <xf numFmtId="168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168" fontId="3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8" fontId="6" fillId="0" borderId="10" xfId="0" applyNumberFormat="1" applyFont="1" applyFill="1" applyBorder="1" applyAlignment="1">
      <alignment horizontal="center"/>
    </xf>
    <xf numFmtId="168" fontId="18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168" fontId="3" fillId="0" borderId="17" xfId="57" applyNumberFormat="1" applyFont="1" applyBorder="1" applyAlignment="1">
      <alignment wrapText="1"/>
      <protection/>
    </xf>
    <xf numFmtId="169" fontId="3" fillId="0" borderId="10" xfId="0" applyNumberFormat="1" applyFont="1" applyFill="1" applyBorder="1" applyAlignment="1">
      <alignment horizontal="right"/>
    </xf>
    <xf numFmtId="1" fontId="3" fillId="0" borderId="10" xfId="60" applyNumberFormat="1" applyFont="1" applyFill="1" applyBorder="1" applyAlignment="1">
      <alignment horizontal="center"/>
      <protection/>
    </xf>
    <xf numFmtId="0" fontId="3" fillId="0" borderId="10" xfId="60" applyFont="1" applyFill="1" applyBorder="1" applyAlignment="1">
      <alignment horizontal="center"/>
      <protection/>
    </xf>
    <xf numFmtId="0" fontId="7" fillId="0" borderId="0" xfId="60" applyFont="1" applyFill="1">
      <alignment/>
      <protection/>
    </xf>
    <xf numFmtId="0" fontId="7" fillId="0" borderId="0" xfId="60" applyFont="1">
      <alignment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19" xfId="58" applyFont="1" applyFill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top" wrapText="1"/>
    </xf>
    <xf numFmtId="168" fontId="45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3" fillId="0" borderId="17" xfId="57" applyNumberFormat="1" applyFont="1" applyFill="1" applyBorder="1" applyAlignment="1">
      <alignment horizontal="center" wrapText="1"/>
      <protection/>
    </xf>
    <xf numFmtId="168" fontId="3" fillId="0" borderId="17" xfId="57" applyNumberFormat="1" applyFont="1" applyFill="1" applyBorder="1" applyAlignment="1">
      <alignment wrapText="1"/>
      <protection/>
    </xf>
    <xf numFmtId="49" fontId="44" fillId="0" borderId="10" xfId="58" applyNumberFormat="1" applyFont="1" applyFill="1" applyBorder="1" applyAlignment="1">
      <alignment horizontal="center"/>
      <protection/>
    </xf>
    <xf numFmtId="0" fontId="23" fillId="0" borderId="20" xfId="0" applyFont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/>
    </xf>
    <xf numFmtId="168" fontId="3" fillId="0" borderId="10" xfId="54" applyNumberFormat="1" applyFont="1" applyFill="1" applyBorder="1" applyAlignment="1">
      <alignment horizontal="center"/>
      <protection/>
    </xf>
    <xf numFmtId="49" fontId="4" fillId="0" borderId="10" xfId="60" applyNumberFormat="1" applyFont="1" applyFill="1" applyBorder="1" applyAlignment="1">
      <alignment horizontal="center"/>
      <protection/>
    </xf>
    <xf numFmtId="49" fontId="3" fillId="0" borderId="10" xfId="60" applyNumberFormat="1" applyFont="1" applyFill="1" applyBorder="1" applyAlignment="1">
      <alignment horizontal="center"/>
      <protection/>
    </xf>
    <xf numFmtId="0" fontId="23" fillId="0" borderId="20" xfId="56" applyFont="1" applyBorder="1" applyAlignment="1">
      <alignment horizontal="left" vertical="top" wrapText="1"/>
      <protection/>
    </xf>
    <xf numFmtId="0" fontId="3" fillId="0" borderId="10" xfId="58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0" fontId="17" fillId="0" borderId="18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8" xfId="58" applyFont="1" applyFill="1" applyBorder="1" applyAlignment="1">
      <alignment horizontal="center" vertical="center" wrapText="1"/>
      <protection/>
    </xf>
    <xf numFmtId="172" fontId="3" fillId="0" borderId="21" xfId="58" applyNumberFormat="1" applyFont="1" applyFill="1" applyBorder="1" applyAlignment="1">
      <alignment horizontal="right"/>
      <protection/>
    </xf>
    <xf numFmtId="172" fontId="3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7" fillId="0" borderId="0" xfId="58" applyFont="1" applyFill="1" applyAlignment="1">
      <alignment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wrapText="1"/>
    </xf>
    <xf numFmtId="0" fontId="8" fillId="0" borderId="0" xfId="58" applyFont="1" applyFill="1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22" xfId="58" applyFont="1" applyFill="1" applyBorder="1" applyAlignment="1">
      <alignment horizontal="center" vertical="center"/>
      <protection/>
    </xf>
    <xf numFmtId="0" fontId="25" fillId="0" borderId="14" xfId="0" applyFont="1" applyBorder="1" applyAlignment="1">
      <alignment vertical="center"/>
    </xf>
    <xf numFmtId="0" fontId="3" fillId="0" borderId="18" xfId="5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172" fontId="3" fillId="0" borderId="18" xfId="58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58" applyFont="1" applyFill="1" applyBorder="1" applyAlignment="1">
      <alignment wrapText="1"/>
      <protection/>
    </xf>
    <xf numFmtId="49" fontId="3" fillId="0" borderId="1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70" fontId="13" fillId="0" borderId="21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right"/>
    </xf>
    <xf numFmtId="170" fontId="17" fillId="0" borderId="18" xfId="0" applyNumberFormat="1" applyFont="1" applyFill="1" applyBorder="1" applyAlignment="1">
      <alignment horizontal="center" vertical="center" wrapText="1"/>
    </xf>
    <xf numFmtId="170" fontId="17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66" fontId="17" fillId="0" borderId="18" xfId="43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7" fillId="0" borderId="18" xfId="60" applyFont="1" applyFill="1" applyBorder="1" applyAlignment="1">
      <alignment horizontal="center" vertical="center"/>
      <protection/>
    </xf>
    <xf numFmtId="0" fontId="3" fillId="0" borderId="0" xfId="60" applyFont="1" applyFill="1" applyAlignment="1">
      <alignment horizontal="right" wrapText="1"/>
      <protection/>
    </xf>
    <xf numFmtId="0" fontId="8" fillId="0" borderId="0" xfId="60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0" xfId="60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60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/>
    </xf>
    <xf numFmtId="1" fontId="8" fillId="0" borderId="0" xfId="59" applyNumberFormat="1" applyFont="1" applyFill="1" applyAlignment="1">
      <alignment horizontal="center" wrapText="1"/>
      <protection/>
    </xf>
    <xf numFmtId="168" fontId="3" fillId="0" borderId="22" xfId="60" applyNumberFormat="1" applyFont="1" applyFill="1" applyBorder="1" applyAlignment="1">
      <alignment horizontal="center"/>
      <protection/>
    </xf>
    <xf numFmtId="168" fontId="3" fillId="0" borderId="14" xfId="60" applyNumberFormat="1" applyFont="1" applyFill="1" applyBorder="1" applyAlignment="1">
      <alignment horizontal="center"/>
      <protection/>
    </xf>
    <xf numFmtId="168" fontId="3" fillId="0" borderId="22" xfId="60" applyNumberFormat="1" applyFont="1" applyFill="1" applyBorder="1" applyAlignment="1">
      <alignment horizontal="center"/>
      <protection/>
    </xf>
    <xf numFmtId="168" fontId="3" fillId="0" borderId="14" xfId="60" applyNumberFormat="1" applyFont="1" applyFill="1" applyBorder="1" applyAlignment="1">
      <alignment horizontal="center"/>
      <protection/>
    </xf>
    <xf numFmtId="0" fontId="17" fillId="0" borderId="22" xfId="60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168" fontId="4" fillId="0" borderId="22" xfId="68" applyNumberFormat="1" applyFont="1" applyFill="1" applyBorder="1" applyAlignment="1">
      <alignment horizontal="center"/>
    </xf>
    <xf numFmtId="168" fontId="4" fillId="0" borderId="14" xfId="68" applyNumberFormat="1" applyFont="1" applyFill="1" applyBorder="1" applyAlignment="1">
      <alignment horizontal="center"/>
    </xf>
    <xf numFmtId="168" fontId="3" fillId="0" borderId="22" xfId="68" applyNumberFormat="1" applyFont="1" applyFill="1" applyBorder="1" applyAlignment="1">
      <alignment horizontal="center"/>
    </xf>
    <xf numFmtId="168" fontId="3" fillId="0" borderId="14" xfId="68" applyNumberFormat="1" applyFont="1" applyFill="1" applyBorder="1" applyAlignment="1">
      <alignment horizontal="center"/>
    </xf>
    <xf numFmtId="49" fontId="3" fillId="0" borderId="22" xfId="60" applyNumberFormat="1" applyFont="1" applyFill="1" applyBorder="1" applyAlignment="1">
      <alignment horizontal="center"/>
      <protection/>
    </xf>
    <xf numFmtId="49" fontId="3" fillId="0" borderId="14" xfId="60" applyNumberFormat="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3" fillId="0" borderId="0" xfId="60" applyFont="1" applyFill="1" applyAlignment="1">
      <alignment horizontal="right" wrapText="1"/>
      <protection/>
    </xf>
    <xf numFmtId="0" fontId="3" fillId="0" borderId="22" xfId="6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7" fillId="0" borderId="23" xfId="60" applyFont="1" applyFill="1" applyBorder="1" applyAlignment="1">
      <alignment horizontal="center" vertical="center" wrapText="1"/>
      <protection/>
    </xf>
    <xf numFmtId="0" fontId="17" fillId="0" borderId="24" xfId="60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. 1(дох)  " xfId="56"/>
    <cellStyle name="Обычный_прил. 2  " xfId="57"/>
    <cellStyle name="Обычный_Приложение № 2 к проекту бюджета" xfId="58"/>
    <cellStyle name="Обычный_расчеты к бю.джету1" xfId="59"/>
    <cellStyle name="Обычный_Функциональная структура расходов бюджета на 2005 го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75" zoomScaleNormal="75" zoomScaleSheetLayoutView="75" zoomScalePageLayoutView="0" workbookViewId="0" topLeftCell="A1">
      <selection activeCell="C2" sqref="C2:F2"/>
    </sheetView>
  </sheetViews>
  <sheetFormatPr defaultColWidth="9.00390625" defaultRowHeight="12.75"/>
  <cols>
    <col min="1" max="1" width="8.625" style="21" customWidth="1"/>
    <col min="2" max="2" width="25.125" style="21" customWidth="1"/>
    <col min="3" max="3" width="48.625" style="27" customWidth="1"/>
    <col min="4" max="4" width="14.00390625" style="43" customWidth="1"/>
    <col min="5" max="5" width="12.875" style="21" customWidth="1"/>
    <col min="6" max="6" width="10.375" style="21" customWidth="1"/>
    <col min="7" max="16384" width="9.125" style="21" customWidth="1"/>
  </cols>
  <sheetData>
    <row r="1" spans="3:6" ht="21" customHeight="1">
      <c r="C1" s="314" t="s">
        <v>301</v>
      </c>
      <c r="D1" s="314"/>
      <c r="E1" s="311"/>
      <c r="F1" s="311"/>
    </row>
    <row r="2" spans="3:6" ht="18.75">
      <c r="C2" s="310" t="s">
        <v>398</v>
      </c>
      <c r="D2" s="311"/>
      <c r="E2" s="311"/>
      <c r="F2" s="311"/>
    </row>
    <row r="3" ht="15" customHeight="1"/>
    <row r="4" spans="2:6" ht="42" customHeight="1">
      <c r="B4" s="315" t="s">
        <v>368</v>
      </c>
      <c r="C4" s="315"/>
      <c r="D4" s="315"/>
      <c r="E4" s="316"/>
      <c r="F4" s="316"/>
    </row>
    <row r="5" ht="15.75" customHeight="1"/>
    <row r="6" spans="5:6" ht="18.75">
      <c r="E6" s="309" t="s">
        <v>255</v>
      </c>
      <c r="F6" s="309"/>
    </row>
    <row r="7" spans="1:6" ht="18.75">
      <c r="A7" s="317" t="s">
        <v>13</v>
      </c>
      <c r="B7" s="318"/>
      <c r="C7" s="319" t="s">
        <v>218</v>
      </c>
      <c r="D7" s="321" t="s">
        <v>365</v>
      </c>
      <c r="E7" s="307" t="s">
        <v>16</v>
      </c>
      <c r="F7" s="307" t="s">
        <v>20</v>
      </c>
    </row>
    <row r="8" spans="1:6" ht="124.5" customHeight="1">
      <c r="A8" s="281" t="s">
        <v>14</v>
      </c>
      <c r="B8" s="131" t="s">
        <v>15</v>
      </c>
      <c r="C8" s="320"/>
      <c r="D8" s="320"/>
      <c r="E8" s="308"/>
      <c r="F8" s="308"/>
    </row>
    <row r="9" spans="1:6" ht="17.25" customHeight="1">
      <c r="A9" s="273">
        <v>1</v>
      </c>
      <c r="B9" s="273">
        <v>2</v>
      </c>
      <c r="C9" s="273">
        <v>3</v>
      </c>
      <c r="D9" s="273">
        <v>4</v>
      </c>
      <c r="E9" s="273">
        <v>5</v>
      </c>
      <c r="F9" s="273">
        <v>6</v>
      </c>
    </row>
    <row r="10" spans="1:6" ht="18.75">
      <c r="A10" s="148" t="s">
        <v>17</v>
      </c>
      <c r="B10" s="133" t="s">
        <v>224</v>
      </c>
      <c r="C10" s="134" t="s">
        <v>219</v>
      </c>
      <c r="D10" s="160">
        <f>D11+D12+D13+D14+D15+D16+D17+D18+D19</f>
        <v>4404.9</v>
      </c>
      <c r="E10" s="160">
        <f>E11+E12+E13+E14+E15+E16+E17+E18+E19</f>
        <v>4619</v>
      </c>
      <c r="F10" s="217">
        <f>E10/D10*100</f>
        <v>104.8604962655225</v>
      </c>
    </row>
    <row r="11" spans="1:6" ht="18.75">
      <c r="A11" s="132">
        <v>182</v>
      </c>
      <c r="B11" s="135" t="s">
        <v>223</v>
      </c>
      <c r="C11" s="136" t="s">
        <v>22</v>
      </c>
      <c r="D11" s="137">
        <v>620</v>
      </c>
      <c r="E11" s="216">
        <v>629.7</v>
      </c>
      <c r="F11" s="216">
        <f>E11/D11*100</f>
        <v>101.56451612903226</v>
      </c>
    </row>
    <row r="12" spans="1:6" ht="116.25" customHeight="1">
      <c r="A12" s="132">
        <v>100</v>
      </c>
      <c r="B12" s="138" t="s">
        <v>12</v>
      </c>
      <c r="C12" s="102" t="s">
        <v>107</v>
      </c>
      <c r="D12" s="137">
        <v>2084.9</v>
      </c>
      <c r="E12" s="259">
        <v>2170</v>
      </c>
      <c r="F12" s="216">
        <f>E12/D12*100</f>
        <v>104.08173053863494</v>
      </c>
    </row>
    <row r="13" spans="1:6" ht="22.5" customHeight="1" hidden="1">
      <c r="A13" s="132">
        <v>182</v>
      </c>
      <c r="B13" s="138" t="s">
        <v>18</v>
      </c>
      <c r="C13" s="102" t="s">
        <v>19</v>
      </c>
      <c r="D13" s="268"/>
      <c r="E13" s="152"/>
      <c r="F13" s="215"/>
    </row>
    <row r="14" spans="1:6" ht="63.75" customHeight="1">
      <c r="A14" s="132">
        <v>182</v>
      </c>
      <c r="B14" s="135" t="s">
        <v>257</v>
      </c>
      <c r="C14" s="102" t="s">
        <v>71</v>
      </c>
      <c r="D14" s="137">
        <v>855</v>
      </c>
      <c r="E14" s="216">
        <v>876.6</v>
      </c>
      <c r="F14" s="216">
        <f>E14/D14*100</f>
        <v>102.52631578947368</v>
      </c>
    </row>
    <row r="15" spans="1:6" ht="18.75" customHeight="1">
      <c r="A15" s="132">
        <v>182</v>
      </c>
      <c r="B15" s="135" t="s">
        <v>258</v>
      </c>
      <c r="C15" s="136" t="s">
        <v>259</v>
      </c>
      <c r="D15" s="137">
        <v>845</v>
      </c>
      <c r="E15" s="216">
        <v>895.5</v>
      </c>
      <c r="F15" s="216">
        <f>E15/D15*100</f>
        <v>105.97633136094674</v>
      </c>
    </row>
    <row r="16" spans="1:6" ht="107.25" customHeight="1">
      <c r="A16" s="132">
        <v>992</v>
      </c>
      <c r="B16" s="290" t="s">
        <v>369</v>
      </c>
      <c r="C16" s="293" t="s">
        <v>370</v>
      </c>
      <c r="D16" s="268">
        <v>0</v>
      </c>
      <c r="E16" s="291">
        <v>0.6</v>
      </c>
      <c r="F16" s="292" t="s">
        <v>342</v>
      </c>
    </row>
    <row r="17" spans="1:6" ht="33.75" customHeight="1">
      <c r="A17" s="132">
        <v>992</v>
      </c>
      <c r="B17" s="154" t="s">
        <v>270</v>
      </c>
      <c r="C17" s="153" t="s">
        <v>21</v>
      </c>
      <c r="D17" s="268">
        <v>0</v>
      </c>
      <c r="E17" s="267">
        <v>19.6</v>
      </c>
      <c r="F17" s="292" t="s">
        <v>342</v>
      </c>
    </row>
    <row r="18" spans="1:6" ht="63.75" customHeight="1">
      <c r="A18" s="132">
        <v>992</v>
      </c>
      <c r="B18" s="154" t="s">
        <v>371</v>
      </c>
      <c r="C18" s="298" t="s">
        <v>373</v>
      </c>
      <c r="D18" s="268">
        <v>0</v>
      </c>
      <c r="E18" s="267">
        <v>6</v>
      </c>
      <c r="F18" s="132"/>
    </row>
    <row r="19" spans="1:6" ht="89.25" customHeight="1">
      <c r="A19" s="132">
        <v>992</v>
      </c>
      <c r="B19" s="154" t="s">
        <v>372</v>
      </c>
      <c r="C19" s="298" t="s">
        <v>374</v>
      </c>
      <c r="D19" s="268">
        <v>0</v>
      </c>
      <c r="E19" s="267">
        <v>21</v>
      </c>
      <c r="F19" s="292" t="s">
        <v>342</v>
      </c>
    </row>
    <row r="20" spans="1:6" ht="22.5" customHeight="1">
      <c r="A20" s="148" t="s">
        <v>17</v>
      </c>
      <c r="B20" s="139" t="s">
        <v>227</v>
      </c>
      <c r="C20" s="140" t="s">
        <v>228</v>
      </c>
      <c r="D20" s="141">
        <v>12367.8</v>
      </c>
      <c r="E20" s="141">
        <v>12367.8</v>
      </c>
      <c r="F20" s="217">
        <f aca="true" t="shared" si="0" ref="F20:F48">E20/D20*100</f>
        <v>100</v>
      </c>
    </row>
    <row r="21" spans="1:7" ht="36" customHeight="1">
      <c r="A21" s="132">
        <v>992</v>
      </c>
      <c r="B21" s="135" t="s">
        <v>199</v>
      </c>
      <c r="C21" s="102" t="s">
        <v>201</v>
      </c>
      <c r="D21" s="142">
        <v>12394.7</v>
      </c>
      <c r="E21" s="142">
        <v>12394.7</v>
      </c>
      <c r="F21" s="216">
        <f t="shared" si="0"/>
        <v>100</v>
      </c>
      <c r="G21" s="50"/>
    </row>
    <row r="22" spans="1:6" s="51" customFormat="1" ht="33" customHeight="1">
      <c r="A22" s="132">
        <v>992</v>
      </c>
      <c r="B22" s="135" t="s">
        <v>331</v>
      </c>
      <c r="C22" s="103" t="s">
        <v>180</v>
      </c>
      <c r="D22" s="142">
        <v>8793.5</v>
      </c>
      <c r="E22" s="142">
        <v>8793.5</v>
      </c>
      <c r="F22" s="216">
        <f t="shared" si="0"/>
        <v>100</v>
      </c>
    </row>
    <row r="23" spans="1:6" s="51" customFormat="1" ht="32.25" customHeight="1">
      <c r="A23" s="132">
        <v>992</v>
      </c>
      <c r="B23" s="294" t="s">
        <v>332</v>
      </c>
      <c r="C23" s="155" t="s">
        <v>254</v>
      </c>
      <c r="D23" s="142">
        <v>8306</v>
      </c>
      <c r="E23" s="142">
        <v>8306</v>
      </c>
      <c r="F23" s="216">
        <f t="shared" si="0"/>
        <v>100</v>
      </c>
    </row>
    <row r="24" spans="1:6" s="51" customFormat="1" ht="51" customHeight="1">
      <c r="A24" s="132">
        <v>992</v>
      </c>
      <c r="B24" s="294" t="s">
        <v>333</v>
      </c>
      <c r="C24" s="103" t="s">
        <v>343</v>
      </c>
      <c r="D24" s="142">
        <v>8306</v>
      </c>
      <c r="E24" s="142">
        <v>8306</v>
      </c>
      <c r="F24" s="216">
        <f t="shared" si="0"/>
        <v>100</v>
      </c>
    </row>
    <row r="25" spans="1:6" s="51" customFormat="1" ht="65.25" customHeight="1">
      <c r="A25" s="132">
        <v>992</v>
      </c>
      <c r="B25" s="294" t="s">
        <v>346</v>
      </c>
      <c r="C25" s="293" t="s">
        <v>344</v>
      </c>
      <c r="D25" s="142">
        <v>487.5</v>
      </c>
      <c r="E25" s="142">
        <v>487.5</v>
      </c>
      <c r="F25" s="216">
        <f t="shared" si="0"/>
        <v>100</v>
      </c>
    </row>
    <row r="26" spans="1:6" s="51" customFormat="1" ht="48.75" customHeight="1">
      <c r="A26" s="132">
        <v>992</v>
      </c>
      <c r="B26" s="294" t="s">
        <v>347</v>
      </c>
      <c r="C26" s="293" t="s">
        <v>345</v>
      </c>
      <c r="D26" s="142">
        <v>487.5</v>
      </c>
      <c r="E26" s="142">
        <v>487.5</v>
      </c>
      <c r="F26" s="216">
        <f t="shared" si="0"/>
        <v>100</v>
      </c>
    </row>
    <row r="27" spans="1:6" s="51" customFormat="1" ht="24.75" customHeight="1" hidden="1">
      <c r="A27" s="132">
        <v>992</v>
      </c>
      <c r="B27" s="282" t="s">
        <v>311</v>
      </c>
      <c r="C27" s="155" t="s">
        <v>309</v>
      </c>
      <c r="D27" s="142"/>
      <c r="E27" s="142"/>
      <c r="F27" s="216" t="e">
        <f t="shared" si="0"/>
        <v>#DIV/0!</v>
      </c>
    </row>
    <row r="28" spans="1:6" s="51" customFormat="1" ht="25.5" customHeight="1" hidden="1">
      <c r="A28" s="132">
        <v>992</v>
      </c>
      <c r="B28" s="282" t="s">
        <v>312</v>
      </c>
      <c r="C28" s="155" t="s">
        <v>310</v>
      </c>
      <c r="D28" s="142"/>
      <c r="E28" s="142"/>
      <c r="F28" s="216" t="e">
        <f t="shared" si="0"/>
        <v>#DIV/0!</v>
      </c>
    </row>
    <row r="29" spans="1:6" s="51" customFormat="1" ht="34.5" customHeight="1" hidden="1">
      <c r="A29" s="132">
        <v>992</v>
      </c>
      <c r="B29" s="218"/>
      <c r="C29" s="103"/>
      <c r="D29" s="142"/>
      <c r="E29" s="142"/>
      <c r="F29" s="216" t="e">
        <f t="shared" si="0"/>
        <v>#DIV/0!</v>
      </c>
    </row>
    <row r="30" spans="1:6" s="51" customFormat="1" ht="26.25" customHeight="1" hidden="1">
      <c r="A30" s="132">
        <v>992</v>
      </c>
      <c r="B30" s="156"/>
      <c r="C30" s="155"/>
      <c r="D30" s="142"/>
      <c r="E30" s="142"/>
      <c r="F30" s="216" t="e">
        <f t="shared" si="0"/>
        <v>#DIV/0!</v>
      </c>
    </row>
    <row r="31" spans="1:6" s="51" customFormat="1" ht="51.75" customHeight="1">
      <c r="A31" s="132">
        <v>992</v>
      </c>
      <c r="B31" s="156" t="s">
        <v>334</v>
      </c>
      <c r="C31" s="155" t="s">
        <v>35</v>
      </c>
      <c r="D31" s="142">
        <v>328.9</v>
      </c>
      <c r="E31" s="142">
        <v>328.9</v>
      </c>
      <c r="F31" s="216">
        <f t="shared" si="0"/>
        <v>100</v>
      </c>
    </row>
    <row r="32" spans="1:6" s="51" customFormat="1" ht="35.25" customHeight="1">
      <c r="A32" s="132">
        <v>992</v>
      </c>
      <c r="B32" s="156" t="s">
        <v>377</v>
      </c>
      <c r="C32" s="293" t="s">
        <v>379</v>
      </c>
      <c r="D32" s="142">
        <v>328.9</v>
      </c>
      <c r="E32" s="142">
        <v>328.9</v>
      </c>
      <c r="F32" s="216">
        <f t="shared" si="0"/>
        <v>100</v>
      </c>
    </row>
    <row r="33" spans="1:7" s="51" customFormat="1" ht="33" customHeight="1">
      <c r="A33" s="132">
        <v>992</v>
      </c>
      <c r="B33" s="156" t="s">
        <v>378</v>
      </c>
      <c r="C33" s="293" t="s">
        <v>375</v>
      </c>
      <c r="D33" s="142">
        <v>328.9</v>
      </c>
      <c r="E33" s="142">
        <v>328.9</v>
      </c>
      <c r="F33" s="216">
        <f t="shared" si="0"/>
        <v>100</v>
      </c>
      <c r="G33" s="213"/>
    </row>
    <row r="34" spans="1:7" s="51" customFormat="1" ht="38.25" customHeight="1">
      <c r="A34" s="132">
        <v>992</v>
      </c>
      <c r="B34" s="135" t="s">
        <v>335</v>
      </c>
      <c r="C34" s="102" t="s">
        <v>179</v>
      </c>
      <c r="D34" s="142">
        <v>249.1</v>
      </c>
      <c r="E34" s="142">
        <v>249.1</v>
      </c>
      <c r="F34" s="216">
        <f t="shared" si="0"/>
        <v>100</v>
      </c>
      <c r="G34" s="213"/>
    </row>
    <row r="35" spans="1:7" s="51" customFormat="1" ht="47.25" customHeight="1">
      <c r="A35" s="132">
        <v>992</v>
      </c>
      <c r="B35" s="145" t="s">
        <v>348</v>
      </c>
      <c r="C35" s="293" t="s">
        <v>350</v>
      </c>
      <c r="D35" s="142">
        <v>3.8</v>
      </c>
      <c r="E35" s="142">
        <v>3.8</v>
      </c>
      <c r="F35" s="216">
        <f t="shared" si="0"/>
        <v>100</v>
      </c>
      <c r="G35" s="213"/>
    </row>
    <row r="36" spans="1:7" ht="53.25" customHeight="1">
      <c r="A36" s="132">
        <v>992</v>
      </c>
      <c r="B36" s="145" t="s">
        <v>336</v>
      </c>
      <c r="C36" s="102" t="s">
        <v>177</v>
      </c>
      <c r="D36" s="142">
        <v>3.8</v>
      </c>
      <c r="E36" s="142">
        <v>3.8</v>
      </c>
      <c r="F36" s="216">
        <f t="shared" si="0"/>
        <v>100</v>
      </c>
      <c r="G36" s="214"/>
    </row>
    <row r="37" spans="1:7" ht="48.75" customHeight="1">
      <c r="A37" s="132">
        <v>992</v>
      </c>
      <c r="B37" s="145" t="s">
        <v>349</v>
      </c>
      <c r="C37" s="293" t="s">
        <v>351</v>
      </c>
      <c r="D37" s="142">
        <v>245.3</v>
      </c>
      <c r="E37" s="142">
        <v>245.3</v>
      </c>
      <c r="F37" s="216">
        <f t="shared" si="0"/>
        <v>100</v>
      </c>
      <c r="G37" s="214"/>
    </row>
    <row r="38" spans="1:7" ht="69" customHeight="1">
      <c r="A38" s="132">
        <v>992</v>
      </c>
      <c r="B38" s="145" t="s">
        <v>337</v>
      </c>
      <c r="C38" s="102" t="s">
        <v>178</v>
      </c>
      <c r="D38" s="142">
        <v>245.3</v>
      </c>
      <c r="E38" s="142">
        <v>245.3</v>
      </c>
      <c r="F38" s="216">
        <f t="shared" si="0"/>
        <v>100</v>
      </c>
      <c r="G38" s="214"/>
    </row>
    <row r="39" spans="1:7" ht="19.5" customHeight="1">
      <c r="A39" s="132">
        <v>992</v>
      </c>
      <c r="B39" s="143" t="s">
        <v>338</v>
      </c>
      <c r="C39" s="144" t="s">
        <v>34</v>
      </c>
      <c r="D39" s="142">
        <v>35</v>
      </c>
      <c r="E39" s="142">
        <v>35</v>
      </c>
      <c r="F39" s="216">
        <f t="shared" si="0"/>
        <v>100</v>
      </c>
      <c r="G39" s="214"/>
    </row>
    <row r="40" spans="1:6" ht="40.5" customHeight="1" hidden="1">
      <c r="A40" s="132">
        <v>992</v>
      </c>
      <c r="B40" s="156" t="s">
        <v>169</v>
      </c>
      <c r="C40" s="158" t="s">
        <v>168</v>
      </c>
      <c r="D40" s="142"/>
      <c r="E40" s="142"/>
      <c r="F40" s="216" t="e">
        <f t="shared" si="0"/>
        <v>#DIV/0!</v>
      </c>
    </row>
    <row r="41" spans="1:6" ht="40.5" customHeight="1" hidden="1">
      <c r="A41" s="132">
        <v>992</v>
      </c>
      <c r="B41" s="156" t="s">
        <v>181</v>
      </c>
      <c r="C41" s="157" t="s">
        <v>194</v>
      </c>
      <c r="D41" s="142"/>
      <c r="E41" s="142"/>
      <c r="F41" s="216" t="e">
        <f t="shared" si="0"/>
        <v>#DIV/0!</v>
      </c>
    </row>
    <row r="42" spans="1:6" ht="84.75" customHeight="1">
      <c r="A42" s="132">
        <v>992</v>
      </c>
      <c r="B42" s="156" t="s">
        <v>339</v>
      </c>
      <c r="C42" s="157" t="s">
        <v>192</v>
      </c>
      <c r="D42" s="142">
        <v>35</v>
      </c>
      <c r="E42" s="142">
        <v>35</v>
      </c>
      <c r="F42" s="216">
        <f>E42/D42*100</f>
        <v>100</v>
      </c>
    </row>
    <row r="43" spans="1:6" ht="100.5" customHeight="1">
      <c r="A43" s="132">
        <v>992</v>
      </c>
      <c r="B43" s="156" t="s">
        <v>340</v>
      </c>
      <c r="C43" s="157" t="s">
        <v>190</v>
      </c>
      <c r="D43" s="142">
        <v>35.3</v>
      </c>
      <c r="E43" s="142">
        <v>35.3</v>
      </c>
      <c r="F43" s="216">
        <f t="shared" si="0"/>
        <v>100</v>
      </c>
    </row>
    <row r="44" spans="1:6" ht="34.5" customHeight="1">
      <c r="A44" s="299">
        <v>992</v>
      </c>
      <c r="B44" s="303" t="s">
        <v>390</v>
      </c>
      <c r="C44" s="293" t="s">
        <v>168</v>
      </c>
      <c r="D44" s="142">
        <v>2988.2</v>
      </c>
      <c r="E44" s="142">
        <v>2988.2</v>
      </c>
      <c r="F44" s="216">
        <f t="shared" si="0"/>
        <v>100</v>
      </c>
    </row>
    <row r="45" spans="1:6" ht="33.75" customHeight="1">
      <c r="A45" s="299">
        <v>992</v>
      </c>
      <c r="B45" s="156" t="s">
        <v>391</v>
      </c>
      <c r="C45" s="293" t="s">
        <v>376</v>
      </c>
      <c r="D45" s="142">
        <v>2988.2</v>
      </c>
      <c r="E45" s="142">
        <v>2988.2</v>
      </c>
      <c r="F45" s="216">
        <f t="shared" si="0"/>
        <v>100</v>
      </c>
    </row>
    <row r="46" spans="1:6" ht="53.25" customHeight="1">
      <c r="A46" s="132">
        <v>992</v>
      </c>
      <c r="B46" s="145" t="s">
        <v>273</v>
      </c>
      <c r="C46" s="144" t="s">
        <v>272</v>
      </c>
      <c r="D46" s="148" t="s">
        <v>392</v>
      </c>
      <c r="E46" s="148" t="s">
        <v>392</v>
      </c>
      <c r="F46" s="216">
        <f t="shared" si="0"/>
        <v>100</v>
      </c>
    </row>
    <row r="47" spans="1:6" ht="65.25" customHeight="1">
      <c r="A47" s="132">
        <v>992</v>
      </c>
      <c r="B47" s="145" t="s">
        <v>341</v>
      </c>
      <c r="C47" s="144" t="s">
        <v>278</v>
      </c>
      <c r="D47" s="148" t="s">
        <v>392</v>
      </c>
      <c r="E47" s="148" t="s">
        <v>392</v>
      </c>
      <c r="F47" s="216">
        <f t="shared" si="0"/>
        <v>100</v>
      </c>
    </row>
    <row r="48" spans="1:6" ht="23.25" customHeight="1">
      <c r="A48" s="132"/>
      <c r="B48" s="132"/>
      <c r="C48" s="146" t="s">
        <v>229</v>
      </c>
      <c r="D48" s="147">
        <f>D10+D20</f>
        <v>16772.699999999997</v>
      </c>
      <c r="E48" s="219">
        <f>E10+E20</f>
        <v>16986.8</v>
      </c>
      <c r="F48" s="217">
        <f t="shared" si="0"/>
        <v>101.27647904034534</v>
      </c>
    </row>
    <row r="49" ht="10.5" customHeight="1">
      <c r="B49" s="18"/>
    </row>
    <row r="50" spans="2:4" ht="9.75" customHeight="1">
      <c r="B50" s="312"/>
      <c r="C50" s="313"/>
      <c r="D50" s="313"/>
    </row>
    <row r="51" spans="2:3" ht="9" customHeight="1">
      <c r="B51" s="161"/>
      <c r="C51" s="162"/>
    </row>
    <row r="52" spans="2:6" s="13" customFormat="1" ht="18.75">
      <c r="B52" s="149" t="s">
        <v>25</v>
      </c>
      <c r="C52" s="163"/>
      <c r="D52" s="150"/>
      <c r="E52" s="1"/>
      <c r="F52" s="1"/>
    </row>
    <row r="53" spans="2:6" s="13" customFormat="1" ht="18.75">
      <c r="B53" s="151" t="s">
        <v>24</v>
      </c>
      <c r="C53" s="164"/>
      <c r="D53" s="310" t="s">
        <v>271</v>
      </c>
      <c r="E53" s="311"/>
      <c r="F53" s="311"/>
    </row>
    <row r="54" spans="2:3" s="13" customFormat="1" ht="18.75">
      <c r="B54" s="64"/>
      <c r="C54" s="12"/>
    </row>
    <row r="55" spans="2:4" s="13" customFormat="1" ht="18.75">
      <c r="B55" s="18"/>
      <c r="C55" s="27"/>
      <c r="D55" s="43"/>
    </row>
    <row r="56" spans="2:4" s="13" customFormat="1" ht="18.75">
      <c r="B56" s="48"/>
      <c r="C56" s="27"/>
      <c r="D56" s="41"/>
    </row>
    <row r="57" spans="3:4" s="13" customFormat="1" ht="18.75">
      <c r="C57" s="12"/>
      <c r="D57" s="41"/>
    </row>
    <row r="58" spans="5:10" ht="18.75">
      <c r="E58" s="18"/>
      <c r="F58" s="13"/>
      <c r="G58" s="13"/>
      <c r="H58" s="13"/>
      <c r="I58" s="28"/>
      <c r="J58" s="13"/>
    </row>
    <row r="59" spans="3:9" ht="18.75">
      <c r="C59" s="25"/>
      <c r="D59" s="44"/>
      <c r="E59" s="18"/>
      <c r="F59" s="13"/>
      <c r="G59" s="13"/>
      <c r="H59" s="13"/>
      <c r="I59" s="13"/>
    </row>
    <row r="60" spans="3:4" ht="18.75">
      <c r="C60" s="25"/>
      <c r="D60" s="44"/>
    </row>
  </sheetData>
  <sheetProtection/>
  <mergeCells count="11">
    <mergeCell ref="C1:F1"/>
    <mergeCell ref="C2:F2"/>
    <mergeCell ref="B4:F4"/>
    <mergeCell ref="A7:B7"/>
    <mergeCell ref="C7:C8"/>
    <mergeCell ref="D7:D8"/>
    <mergeCell ref="E7:E8"/>
    <mergeCell ref="F7:F8"/>
    <mergeCell ref="E6:F6"/>
    <mergeCell ref="D53:F53"/>
    <mergeCell ref="B50:D50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4"/>
  <sheetViews>
    <sheetView view="pageBreakPreview" zoomScale="75" zoomScaleSheetLayoutView="75" zoomScalePageLayoutView="0" workbookViewId="0" topLeftCell="B1">
      <selection activeCell="P6" sqref="P6"/>
    </sheetView>
  </sheetViews>
  <sheetFormatPr defaultColWidth="9.00390625" defaultRowHeight="12.75"/>
  <cols>
    <col min="1" max="1" width="4.875" style="2" hidden="1" customWidth="1"/>
    <col min="2" max="2" width="38.00390625" style="16" customWidth="1"/>
    <col min="3" max="3" width="6.375" style="16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9" width="10.375" style="6" customWidth="1"/>
    <col min="10" max="10" width="10.875" style="6" customWidth="1"/>
    <col min="11" max="11" width="11.00390625" style="40" customWidth="1"/>
    <col min="12" max="12" width="14.625" style="40" customWidth="1"/>
    <col min="13" max="13" width="7.625" style="1" customWidth="1"/>
    <col min="14" max="14" width="8.875" style="1" customWidth="1"/>
    <col min="15" max="15" width="12.875" style="58" customWidth="1"/>
    <col min="16" max="16" width="16.125" style="58" customWidth="1"/>
    <col min="17" max="16384" width="9.125" style="1" customWidth="1"/>
  </cols>
  <sheetData>
    <row r="1" spans="2:11" ht="18" customHeight="1">
      <c r="B1" s="329" t="s">
        <v>302</v>
      </c>
      <c r="C1" s="329"/>
      <c r="D1" s="330"/>
      <c r="E1" s="330"/>
      <c r="F1" s="330"/>
      <c r="G1" s="330"/>
      <c r="H1" s="330"/>
      <c r="I1" s="330"/>
      <c r="J1" s="330"/>
      <c r="K1" s="330"/>
    </row>
    <row r="2" spans="2:11" ht="21" customHeight="1">
      <c r="B2" s="331" t="s">
        <v>400</v>
      </c>
      <c r="C2" s="331"/>
      <c r="D2" s="332"/>
      <c r="E2" s="332"/>
      <c r="F2" s="332"/>
      <c r="G2" s="332"/>
      <c r="H2" s="332"/>
      <c r="I2" s="332"/>
      <c r="J2" s="332"/>
      <c r="K2" s="332"/>
    </row>
    <row r="3" ht="13.5" customHeight="1"/>
    <row r="4" ht="10.5" customHeight="1"/>
    <row r="5" spans="2:3" ht="13.5" customHeight="1" hidden="1">
      <c r="B5" s="71"/>
      <c r="C5" s="71"/>
    </row>
    <row r="6" spans="2:11" ht="57.75" customHeight="1">
      <c r="B6" s="322" t="s">
        <v>387</v>
      </c>
      <c r="C6" s="323"/>
      <c r="D6" s="323"/>
      <c r="E6" s="323"/>
      <c r="F6" s="323"/>
      <c r="G6" s="323"/>
      <c r="H6" s="323"/>
      <c r="I6" s="323"/>
      <c r="J6" s="323"/>
      <c r="K6" s="323"/>
    </row>
    <row r="7" spans="1:12" ht="15" customHeight="1">
      <c r="A7" s="3"/>
      <c r="B7" s="70"/>
      <c r="C7" s="70"/>
      <c r="D7" s="7"/>
      <c r="E7" s="7"/>
      <c r="F7" s="7"/>
      <c r="G7" s="7"/>
      <c r="H7" s="7"/>
      <c r="I7" s="7"/>
      <c r="J7" s="7"/>
      <c r="K7" s="30"/>
      <c r="L7" s="30"/>
    </row>
    <row r="8" spans="1:16" ht="18.75">
      <c r="A8" s="3"/>
      <c r="B8" s="17"/>
      <c r="C8" s="17"/>
      <c r="D8" s="8"/>
      <c r="E8" s="8"/>
      <c r="F8" s="8"/>
      <c r="G8" s="333" t="s">
        <v>255</v>
      </c>
      <c r="H8" s="333"/>
      <c r="I8" s="333"/>
      <c r="J8" s="333"/>
      <c r="K8" s="334"/>
      <c r="L8" s="221"/>
      <c r="M8" s="222"/>
      <c r="O8" s="1"/>
      <c r="P8" s="1"/>
    </row>
    <row r="9" spans="1:16" ht="12.75" customHeight="1">
      <c r="A9" s="54"/>
      <c r="B9" s="340" t="s">
        <v>235</v>
      </c>
      <c r="C9" s="327" t="s">
        <v>253</v>
      </c>
      <c r="D9" s="327" t="s">
        <v>210</v>
      </c>
      <c r="E9" s="327" t="s">
        <v>211</v>
      </c>
      <c r="F9" s="327" t="s">
        <v>212</v>
      </c>
      <c r="G9" s="327" t="s">
        <v>213</v>
      </c>
      <c r="H9" s="338" t="s">
        <v>367</v>
      </c>
      <c r="I9" s="305" t="s">
        <v>274</v>
      </c>
      <c r="J9" s="306" t="s">
        <v>16</v>
      </c>
      <c r="K9" s="335" t="s">
        <v>275</v>
      </c>
      <c r="L9" s="223"/>
      <c r="M9" s="224"/>
      <c r="O9" s="1"/>
      <c r="P9" s="1"/>
    </row>
    <row r="10" spans="1:12" s="277" customFormat="1" ht="154.5" customHeight="1">
      <c r="A10" s="274" t="s">
        <v>248</v>
      </c>
      <c r="B10" s="328"/>
      <c r="C10" s="328"/>
      <c r="D10" s="328"/>
      <c r="E10" s="328"/>
      <c r="F10" s="328"/>
      <c r="G10" s="328"/>
      <c r="H10" s="339"/>
      <c r="I10" s="337"/>
      <c r="J10" s="304"/>
      <c r="K10" s="336"/>
      <c r="L10" s="276"/>
    </row>
    <row r="11" spans="1:16" ht="18.75">
      <c r="A11" s="46">
        <v>1</v>
      </c>
      <c r="B11" s="288" t="s">
        <v>307</v>
      </c>
      <c r="C11" s="288" t="s">
        <v>308</v>
      </c>
      <c r="D11" s="9" t="s">
        <v>231</v>
      </c>
      <c r="E11" s="9" t="s">
        <v>249</v>
      </c>
      <c r="F11" s="9" t="s">
        <v>232</v>
      </c>
      <c r="G11" s="9" t="s">
        <v>233</v>
      </c>
      <c r="H11" s="9" t="s">
        <v>280</v>
      </c>
      <c r="I11" s="9" t="s">
        <v>296</v>
      </c>
      <c r="J11" s="9" t="s">
        <v>297</v>
      </c>
      <c r="K11" s="203">
        <v>10</v>
      </c>
      <c r="L11" s="226"/>
      <c r="O11" s="1"/>
      <c r="P11" s="1"/>
    </row>
    <row r="12" spans="1:16" ht="31.5">
      <c r="A12" s="76">
        <v>1</v>
      </c>
      <c r="B12" s="75" t="s">
        <v>53</v>
      </c>
      <c r="C12" s="106" t="s">
        <v>54</v>
      </c>
      <c r="D12" s="91"/>
      <c r="E12" s="91"/>
      <c r="F12" s="91"/>
      <c r="G12" s="92"/>
      <c r="H12" s="165">
        <f>H13</f>
        <v>14.4</v>
      </c>
      <c r="I12" s="165">
        <f>I13</f>
        <v>14.4</v>
      </c>
      <c r="J12" s="165" t="str">
        <f>J13</f>
        <v>14,4</v>
      </c>
      <c r="K12" s="165">
        <f>J12/I12*100</f>
        <v>100</v>
      </c>
      <c r="L12" s="227"/>
      <c r="M12" s="5"/>
      <c r="N12" s="5"/>
      <c r="O12" s="5"/>
      <c r="P12" s="1"/>
    </row>
    <row r="13" spans="1:16" ht="19.5" customHeight="1">
      <c r="A13" s="228"/>
      <c r="B13" s="75" t="s">
        <v>230</v>
      </c>
      <c r="C13" s="106" t="s">
        <v>54</v>
      </c>
      <c r="D13" s="91" t="s">
        <v>214</v>
      </c>
      <c r="E13" s="91" t="s">
        <v>389</v>
      </c>
      <c r="F13" s="91"/>
      <c r="G13" s="92"/>
      <c r="H13" s="165">
        <f aca="true" t="shared" si="0" ref="H13:J18">H14</f>
        <v>14.4</v>
      </c>
      <c r="I13" s="165">
        <f t="shared" si="0"/>
        <v>14.4</v>
      </c>
      <c r="J13" s="165" t="str">
        <f t="shared" si="0"/>
        <v>14,4</v>
      </c>
      <c r="K13" s="165">
        <f aca="true" t="shared" si="1" ref="K13:K58">J13/I13*100</f>
        <v>100</v>
      </c>
      <c r="L13" s="227"/>
      <c r="M13" s="5"/>
      <c r="N13" s="5"/>
      <c r="O13" s="5"/>
      <c r="P13" s="1"/>
    </row>
    <row r="14" spans="1:16" ht="66" customHeight="1">
      <c r="A14" s="228"/>
      <c r="B14" s="125" t="s">
        <v>221</v>
      </c>
      <c r="C14" s="107" t="s">
        <v>54</v>
      </c>
      <c r="D14" s="88" t="s">
        <v>214</v>
      </c>
      <c r="E14" s="88" t="s">
        <v>206</v>
      </c>
      <c r="F14" s="91"/>
      <c r="G14" s="92"/>
      <c r="H14" s="166">
        <f t="shared" si="0"/>
        <v>14.4</v>
      </c>
      <c r="I14" s="166">
        <f t="shared" si="0"/>
        <v>14.4</v>
      </c>
      <c r="J14" s="166" t="str">
        <f t="shared" si="0"/>
        <v>14,4</v>
      </c>
      <c r="K14" s="166">
        <f t="shared" si="1"/>
        <v>100</v>
      </c>
      <c r="L14" s="227"/>
      <c r="M14" s="5"/>
      <c r="N14" s="5"/>
      <c r="O14" s="5"/>
      <c r="P14" s="1"/>
    </row>
    <row r="15" spans="1:16" ht="33.75" customHeight="1">
      <c r="A15" s="228"/>
      <c r="B15" s="125" t="s">
        <v>66</v>
      </c>
      <c r="C15" s="107" t="s">
        <v>54</v>
      </c>
      <c r="D15" s="88" t="s">
        <v>214</v>
      </c>
      <c r="E15" s="88" t="s">
        <v>206</v>
      </c>
      <c r="F15" s="88" t="s">
        <v>94</v>
      </c>
      <c r="G15" s="89"/>
      <c r="H15" s="166">
        <f t="shared" si="0"/>
        <v>14.4</v>
      </c>
      <c r="I15" s="166">
        <f t="shared" si="0"/>
        <v>14.4</v>
      </c>
      <c r="J15" s="166" t="str">
        <f t="shared" si="0"/>
        <v>14,4</v>
      </c>
      <c r="K15" s="166">
        <f t="shared" si="1"/>
        <v>100</v>
      </c>
      <c r="L15" s="227"/>
      <c r="M15" s="5"/>
      <c r="N15" s="5"/>
      <c r="O15" s="5"/>
      <c r="P15" s="1"/>
    </row>
    <row r="16" spans="1:16" ht="48">
      <c r="A16" s="228"/>
      <c r="B16" s="78" t="s">
        <v>109</v>
      </c>
      <c r="C16" s="107" t="s">
        <v>54</v>
      </c>
      <c r="D16" s="88" t="s">
        <v>214</v>
      </c>
      <c r="E16" s="88" t="s">
        <v>206</v>
      </c>
      <c r="F16" s="88" t="s">
        <v>111</v>
      </c>
      <c r="G16" s="89"/>
      <c r="H16" s="166">
        <f aca="true" t="shared" si="2" ref="H16:J17">H17</f>
        <v>14.4</v>
      </c>
      <c r="I16" s="166">
        <f t="shared" si="2"/>
        <v>14.4</v>
      </c>
      <c r="J16" s="166" t="str">
        <f t="shared" si="2"/>
        <v>14,4</v>
      </c>
      <c r="K16" s="166">
        <f t="shared" si="1"/>
        <v>100</v>
      </c>
      <c r="L16" s="227"/>
      <c r="M16" s="5"/>
      <c r="N16" s="5"/>
      <c r="O16" s="5"/>
      <c r="P16" s="1"/>
    </row>
    <row r="17" spans="1:16" ht="63.75">
      <c r="A17" s="228"/>
      <c r="B17" s="78" t="s">
        <v>95</v>
      </c>
      <c r="C17" s="107" t="s">
        <v>54</v>
      </c>
      <c r="D17" s="88" t="s">
        <v>214</v>
      </c>
      <c r="E17" s="88" t="s">
        <v>206</v>
      </c>
      <c r="F17" s="88" t="s">
        <v>112</v>
      </c>
      <c r="G17" s="89"/>
      <c r="H17" s="166">
        <f t="shared" si="2"/>
        <v>14.4</v>
      </c>
      <c r="I17" s="166">
        <f t="shared" si="2"/>
        <v>14.4</v>
      </c>
      <c r="J17" s="166" t="str">
        <f t="shared" si="2"/>
        <v>14,4</v>
      </c>
      <c r="K17" s="166">
        <f t="shared" si="1"/>
        <v>100</v>
      </c>
      <c r="L17" s="227"/>
      <c r="M17" s="5"/>
      <c r="N17" s="5"/>
      <c r="O17" s="5"/>
      <c r="P17" s="1"/>
    </row>
    <row r="18" spans="1:16" ht="63">
      <c r="A18" s="228"/>
      <c r="B18" s="77" t="s">
        <v>110</v>
      </c>
      <c r="C18" s="107" t="s">
        <v>54</v>
      </c>
      <c r="D18" s="88" t="s">
        <v>214</v>
      </c>
      <c r="E18" s="88" t="s">
        <v>206</v>
      </c>
      <c r="F18" s="88" t="s">
        <v>113</v>
      </c>
      <c r="G18" s="89"/>
      <c r="H18" s="166">
        <f t="shared" si="0"/>
        <v>14.4</v>
      </c>
      <c r="I18" s="166">
        <f t="shared" si="0"/>
        <v>14.4</v>
      </c>
      <c r="J18" s="166" t="str">
        <f t="shared" si="0"/>
        <v>14,4</v>
      </c>
      <c r="K18" s="166">
        <f t="shared" si="1"/>
        <v>100</v>
      </c>
      <c r="L18" s="227"/>
      <c r="M18" s="5"/>
      <c r="N18" s="5"/>
      <c r="O18" s="5"/>
      <c r="P18" s="1"/>
    </row>
    <row r="19" spans="1:16" ht="18.75">
      <c r="A19" s="228"/>
      <c r="B19" s="78" t="s">
        <v>10</v>
      </c>
      <c r="C19" s="126" t="s">
        <v>54</v>
      </c>
      <c r="D19" s="88" t="s">
        <v>214</v>
      </c>
      <c r="E19" s="88" t="s">
        <v>206</v>
      </c>
      <c r="F19" s="88" t="s">
        <v>113</v>
      </c>
      <c r="G19" s="89" t="s">
        <v>7</v>
      </c>
      <c r="H19" s="166">
        <v>14.4</v>
      </c>
      <c r="I19" s="166">
        <v>14.4</v>
      </c>
      <c r="J19" s="89" t="s">
        <v>380</v>
      </c>
      <c r="K19" s="166">
        <f t="shared" si="1"/>
        <v>100</v>
      </c>
      <c r="L19" s="227"/>
      <c r="M19" s="5"/>
      <c r="N19" s="5"/>
      <c r="O19" s="5"/>
      <c r="P19" s="1"/>
    </row>
    <row r="20" spans="1:16" ht="47.25">
      <c r="A20" s="76">
        <v>2</v>
      </c>
      <c r="B20" s="90" t="s">
        <v>269</v>
      </c>
      <c r="C20" s="106" t="s">
        <v>261</v>
      </c>
      <c r="D20" s="88"/>
      <c r="E20" s="88"/>
      <c r="F20" s="88"/>
      <c r="G20" s="89"/>
      <c r="H20" s="250">
        <f>H21+H71+H79+H94+H121+H160+H219</f>
        <v>18079.2</v>
      </c>
      <c r="I20" s="250">
        <f>I21+I71+I79+I94+I121+I160+I219</f>
        <v>18079.2</v>
      </c>
      <c r="J20" s="165">
        <f>J21+J71+J79+J94+J121+J160+J219</f>
        <v>17436.899999999998</v>
      </c>
      <c r="K20" s="165">
        <f t="shared" si="1"/>
        <v>96.4472985530333</v>
      </c>
      <c r="L20" s="227"/>
      <c r="M20" s="5"/>
      <c r="N20" s="5"/>
      <c r="O20" s="5"/>
      <c r="P20" s="1"/>
    </row>
    <row r="21" spans="1:15" s="4" customFormat="1" ht="20.25" customHeight="1">
      <c r="A21" s="121"/>
      <c r="B21" s="90" t="s">
        <v>230</v>
      </c>
      <c r="C21" s="106" t="s">
        <v>261</v>
      </c>
      <c r="D21" s="72" t="s">
        <v>214</v>
      </c>
      <c r="E21" s="91" t="s">
        <v>389</v>
      </c>
      <c r="F21" s="72"/>
      <c r="G21" s="72"/>
      <c r="H21" s="250">
        <f>H22+H28+H38+H44+H52+H58</f>
        <v>4773.9</v>
      </c>
      <c r="I21" s="250">
        <f>I22+I28+I38+I44+I52+I58</f>
        <v>4773.9</v>
      </c>
      <c r="J21" s="165">
        <f>J22+J28+J38+J44+J52+J58</f>
        <v>4675.299999999999</v>
      </c>
      <c r="K21" s="165">
        <f t="shared" si="1"/>
        <v>97.93460273570874</v>
      </c>
      <c r="L21" s="229"/>
      <c r="M21" s="230"/>
      <c r="N21" s="230"/>
      <c r="O21" s="230"/>
    </row>
    <row r="22" spans="1:15" s="4" customFormat="1" ht="67.5" customHeight="1">
      <c r="A22" s="121"/>
      <c r="B22" s="77" t="s">
        <v>262</v>
      </c>
      <c r="C22" s="107" t="s">
        <v>261</v>
      </c>
      <c r="D22" s="11" t="s">
        <v>214</v>
      </c>
      <c r="E22" s="11" t="s">
        <v>215</v>
      </c>
      <c r="F22" s="11"/>
      <c r="G22" s="11"/>
      <c r="H22" s="168">
        <f aca="true" t="shared" si="3" ref="H22:J23">H23</f>
        <v>850.3</v>
      </c>
      <c r="I22" s="168">
        <f t="shared" si="3"/>
        <v>850.3</v>
      </c>
      <c r="J22" s="166">
        <f t="shared" si="3"/>
        <v>850.3</v>
      </c>
      <c r="K22" s="166">
        <f t="shared" si="1"/>
        <v>100</v>
      </c>
      <c r="L22" s="231"/>
      <c r="M22" s="230"/>
      <c r="N22" s="230"/>
      <c r="O22" s="230"/>
    </row>
    <row r="23" spans="1:15" s="4" customFormat="1" ht="70.5" customHeight="1">
      <c r="A23" s="121"/>
      <c r="B23" s="78" t="s">
        <v>105</v>
      </c>
      <c r="C23" s="107" t="s">
        <v>261</v>
      </c>
      <c r="D23" s="11" t="s">
        <v>214</v>
      </c>
      <c r="E23" s="11" t="s">
        <v>215</v>
      </c>
      <c r="F23" s="11" t="s">
        <v>67</v>
      </c>
      <c r="G23" s="11"/>
      <c r="H23" s="168">
        <f t="shared" si="3"/>
        <v>850.3</v>
      </c>
      <c r="I23" s="168">
        <f t="shared" si="3"/>
        <v>850.3</v>
      </c>
      <c r="J23" s="166">
        <f t="shared" si="3"/>
        <v>850.3</v>
      </c>
      <c r="K23" s="166">
        <f t="shared" si="1"/>
        <v>100</v>
      </c>
      <c r="L23" s="231"/>
      <c r="M23" s="230"/>
      <c r="N23" s="230"/>
      <c r="O23" s="230"/>
    </row>
    <row r="24" spans="1:16" ht="39.75" customHeight="1">
      <c r="A24" s="122"/>
      <c r="B24" s="103" t="s">
        <v>115</v>
      </c>
      <c r="C24" s="107" t="s">
        <v>261</v>
      </c>
      <c r="D24" s="11" t="s">
        <v>214</v>
      </c>
      <c r="E24" s="11" t="s">
        <v>215</v>
      </c>
      <c r="F24" s="11" t="s">
        <v>68</v>
      </c>
      <c r="G24" s="11"/>
      <c r="H24" s="168">
        <f>SUM(H26:H26)</f>
        <v>850.3</v>
      </c>
      <c r="I24" s="168">
        <f>SUM(I26:I26)</f>
        <v>850.3</v>
      </c>
      <c r="J24" s="166">
        <f>SUM(J26:J26)</f>
        <v>850.3</v>
      </c>
      <c r="K24" s="166">
        <f t="shared" si="1"/>
        <v>100</v>
      </c>
      <c r="L24" s="231"/>
      <c r="M24" s="5"/>
      <c r="N24" s="5"/>
      <c r="O24" s="5"/>
      <c r="P24" s="1"/>
    </row>
    <row r="25" spans="1:16" ht="48">
      <c r="A25" s="122"/>
      <c r="B25" s="103" t="s">
        <v>265</v>
      </c>
      <c r="C25" s="107" t="s">
        <v>261</v>
      </c>
      <c r="D25" s="11" t="s">
        <v>214</v>
      </c>
      <c r="E25" s="11" t="s">
        <v>215</v>
      </c>
      <c r="F25" s="11" t="s">
        <v>69</v>
      </c>
      <c r="G25" s="11"/>
      <c r="H25" s="168">
        <f aca="true" t="shared" si="4" ref="H25:J26">H26</f>
        <v>850.3</v>
      </c>
      <c r="I25" s="168">
        <f t="shared" si="4"/>
        <v>850.3</v>
      </c>
      <c r="J25" s="166">
        <f t="shared" si="4"/>
        <v>850.3</v>
      </c>
      <c r="K25" s="166">
        <f t="shared" si="1"/>
        <v>100</v>
      </c>
      <c r="L25" s="231"/>
      <c r="M25" s="5"/>
      <c r="N25" s="5"/>
      <c r="O25" s="5"/>
      <c r="P25" s="1"/>
    </row>
    <row r="26" spans="1:16" ht="36.75" customHeight="1">
      <c r="A26" s="122"/>
      <c r="B26" s="77" t="s">
        <v>266</v>
      </c>
      <c r="C26" s="107" t="s">
        <v>261</v>
      </c>
      <c r="D26" s="11" t="s">
        <v>214</v>
      </c>
      <c r="E26" s="11" t="s">
        <v>215</v>
      </c>
      <c r="F26" s="11" t="s">
        <v>70</v>
      </c>
      <c r="G26" s="11"/>
      <c r="H26" s="168">
        <f t="shared" si="4"/>
        <v>850.3</v>
      </c>
      <c r="I26" s="168">
        <f t="shared" si="4"/>
        <v>850.3</v>
      </c>
      <c r="J26" s="166">
        <f t="shared" si="4"/>
        <v>850.3</v>
      </c>
      <c r="K26" s="166">
        <f t="shared" si="1"/>
        <v>100</v>
      </c>
      <c r="L26" s="231"/>
      <c r="M26" s="5"/>
      <c r="N26" s="5"/>
      <c r="O26" s="5"/>
      <c r="P26" s="1"/>
    </row>
    <row r="27" spans="1:16" ht="117.75" customHeight="1">
      <c r="A27" s="122"/>
      <c r="B27" s="77" t="s">
        <v>8</v>
      </c>
      <c r="C27" s="107" t="s">
        <v>261</v>
      </c>
      <c r="D27" s="11" t="s">
        <v>214</v>
      </c>
      <c r="E27" s="11" t="s">
        <v>215</v>
      </c>
      <c r="F27" s="11" t="s">
        <v>70</v>
      </c>
      <c r="G27" s="11" t="s">
        <v>4</v>
      </c>
      <c r="H27" s="168">
        <v>850.3</v>
      </c>
      <c r="I27" s="168">
        <v>850.3</v>
      </c>
      <c r="J27" s="166">
        <v>850.3</v>
      </c>
      <c r="K27" s="166">
        <f t="shared" si="1"/>
        <v>100</v>
      </c>
      <c r="L27" s="231"/>
      <c r="M27" s="5"/>
      <c r="N27" s="5"/>
      <c r="O27" s="5"/>
      <c r="P27" s="1"/>
    </row>
    <row r="28" spans="1:16" ht="101.25" customHeight="1">
      <c r="A28" s="122"/>
      <c r="B28" s="78" t="s">
        <v>250</v>
      </c>
      <c r="C28" s="107" t="s">
        <v>261</v>
      </c>
      <c r="D28" s="11" t="s">
        <v>214</v>
      </c>
      <c r="E28" s="11" t="s">
        <v>220</v>
      </c>
      <c r="F28" s="11"/>
      <c r="G28" s="11"/>
      <c r="H28" s="168">
        <f aca="true" t="shared" si="5" ref="H28:J30">H29</f>
        <v>3478.6</v>
      </c>
      <c r="I28" s="168">
        <f t="shared" si="5"/>
        <v>3478.6</v>
      </c>
      <c r="J28" s="166">
        <f t="shared" si="5"/>
        <v>3452.6</v>
      </c>
      <c r="K28" s="166">
        <f t="shared" si="1"/>
        <v>99.25257287414478</v>
      </c>
      <c r="L28" s="231"/>
      <c r="M28" s="5"/>
      <c r="N28" s="5"/>
      <c r="O28" s="5"/>
      <c r="P28" s="1"/>
    </row>
    <row r="29" spans="1:16" ht="72" customHeight="1">
      <c r="A29" s="122"/>
      <c r="B29" s="78" t="s">
        <v>105</v>
      </c>
      <c r="C29" s="107" t="s">
        <v>261</v>
      </c>
      <c r="D29" s="11" t="s">
        <v>214</v>
      </c>
      <c r="E29" s="11" t="s">
        <v>220</v>
      </c>
      <c r="F29" s="11" t="s">
        <v>67</v>
      </c>
      <c r="G29" s="11"/>
      <c r="H29" s="168">
        <f t="shared" si="5"/>
        <v>3478.6</v>
      </c>
      <c r="I29" s="168">
        <f t="shared" si="5"/>
        <v>3478.6</v>
      </c>
      <c r="J29" s="166">
        <f t="shared" si="5"/>
        <v>3452.6</v>
      </c>
      <c r="K29" s="166">
        <f t="shared" si="1"/>
        <v>99.25257287414478</v>
      </c>
      <c r="L29" s="231"/>
      <c r="M29" s="5"/>
      <c r="N29" s="5"/>
      <c r="O29" s="5"/>
      <c r="P29" s="1"/>
    </row>
    <row r="30" spans="1:16" ht="32.25">
      <c r="A30" s="56"/>
      <c r="B30" s="103" t="s">
        <v>115</v>
      </c>
      <c r="C30" s="107" t="s">
        <v>261</v>
      </c>
      <c r="D30" s="11" t="s">
        <v>214</v>
      </c>
      <c r="E30" s="11" t="s">
        <v>220</v>
      </c>
      <c r="F30" s="11" t="s">
        <v>68</v>
      </c>
      <c r="G30" s="11"/>
      <c r="H30" s="168">
        <f t="shared" si="5"/>
        <v>3478.6</v>
      </c>
      <c r="I30" s="168">
        <f t="shared" si="5"/>
        <v>3478.6</v>
      </c>
      <c r="J30" s="166">
        <f t="shared" si="5"/>
        <v>3452.6</v>
      </c>
      <c r="K30" s="166">
        <f t="shared" si="1"/>
        <v>99.25257287414478</v>
      </c>
      <c r="L30" s="231"/>
      <c r="M30" s="5"/>
      <c r="N30" s="5"/>
      <c r="O30" s="5"/>
      <c r="P30" s="1"/>
    </row>
    <row r="31" spans="1:16" ht="48">
      <c r="A31" s="56"/>
      <c r="B31" s="103" t="s">
        <v>116</v>
      </c>
      <c r="C31" s="107" t="s">
        <v>261</v>
      </c>
      <c r="D31" s="11" t="s">
        <v>214</v>
      </c>
      <c r="E31" s="11" t="s">
        <v>220</v>
      </c>
      <c r="F31" s="11" t="s">
        <v>72</v>
      </c>
      <c r="G31" s="11"/>
      <c r="H31" s="168">
        <f>H32+H36</f>
        <v>3478.6</v>
      </c>
      <c r="I31" s="168">
        <f>I32+I36</f>
        <v>3478.6</v>
      </c>
      <c r="J31" s="166">
        <f>J32+J36</f>
        <v>3452.6</v>
      </c>
      <c r="K31" s="166">
        <f t="shared" si="1"/>
        <v>99.25257287414478</v>
      </c>
      <c r="L31" s="231"/>
      <c r="M31" s="5"/>
      <c r="N31" s="5"/>
      <c r="O31" s="5"/>
      <c r="P31" s="1"/>
    </row>
    <row r="32" spans="1:16" ht="32.25">
      <c r="A32" s="56"/>
      <c r="B32" s="103" t="s">
        <v>266</v>
      </c>
      <c r="C32" s="107" t="s">
        <v>261</v>
      </c>
      <c r="D32" s="11" t="s">
        <v>214</v>
      </c>
      <c r="E32" s="11" t="s">
        <v>220</v>
      </c>
      <c r="F32" s="11" t="s">
        <v>73</v>
      </c>
      <c r="G32" s="11"/>
      <c r="H32" s="168">
        <f>SUM(H33:H35)</f>
        <v>3474.7999999999997</v>
      </c>
      <c r="I32" s="168">
        <f>SUM(I33:I35)</f>
        <v>3474.7999999999997</v>
      </c>
      <c r="J32" s="166">
        <f>J33+J34+J35</f>
        <v>3448.7999999999997</v>
      </c>
      <c r="K32" s="166">
        <f t="shared" si="1"/>
        <v>99.25175549671924</v>
      </c>
      <c r="L32" s="231"/>
      <c r="M32" s="5"/>
      <c r="N32" s="5"/>
      <c r="O32" s="5"/>
      <c r="P32" s="1"/>
    </row>
    <row r="33" spans="1:16" ht="117" customHeight="1">
      <c r="A33" s="56"/>
      <c r="B33" s="77" t="s">
        <v>8</v>
      </c>
      <c r="C33" s="107" t="s">
        <v>261</v>
      </c>
      <c r="D33" s="11" t="s">
        <v>214</v>
      </c>
      <c r="E33" s="11" t="s">
        <v>220</v>
      </c>
      <c r="F33" s="11" t="s">
        <v>73</v>
      </c>
      <c r="G33" s="11" t="s">
        <v>4</v>
      </c>
      <c r="H33" s="168">
        <v>3074.7</v>
      </c>
      <c r="I33" s="168">
        <v>3074.7</v>
      </c>
      <c r="J33" s="166">
        <v>3074.2</v>
      </c>
      <c r="K33" s="166">
        <f t="shared" si="1"/>
        <v>99.98373825088626</v>
      </c>
      <c r="L33" s="231"/>
      <c r="M33" s="5"/>
      <c r="N33" s="5"/>
      <c r="O33" s="5"/>
      <c r="P33" s="1"/>
    </row>
    <row r="34" spans="1:16" ht="52.5" customHeight="1">
      <c r="A34" s="56"/>
      <c r="B34" s="77" t="s">
        <v>96</v>
      </c>
      <c r="C34" s="110" t="s">
        <v>261</v>
      </c>
      <c r="D34" s="11" t="s">
        <v>214</v>
      </c>
      <c r="E34" s="11" t="s">
        <v>220</v>
      </c>
      <c r="F34" s="11" t="s">
        <v>73</v>
      </c>
      <c r="G34" s="11" t="s">
        <v>5</v>
      </c>
      <c r="H34" s="168">
        <v>365.9</v>
      </c>
      <c r="I34" s="168">
        <v>365.9</v>
      </c>
      <c r="J34" s="166">
        <v>340.7</v>
      </c>
      <c r="K34" s="166">
        <f t="shared" si="1"/>
        <v>93.11287236949987</v>
      </c>
      <c r="L34" s="232"/>
      <c r="M34" s="324"/>
      <c r="N34" s="324"/>
      <c r="O34" s="324"/>
      <c r="P34" s="1"/>
    </row>
    <row r="35" spans="1:16" ht="18.75">
      <c r="A35" s="56"/>
      <c r="B35" s="77" t="s">
        <v>11</v>
      </c>
      <c r="C35" s="107" t="s">
        <v>261</v>
      </c>
      <c r="D35" s="11" t="s">
        <v>214</v>
      </c>
      <c r="E35" s="11" t="s">
        <v>220</v>
      </c>
      <c r="F35" s="11" t="s">
        <v>73</v>
      </c>
      <c r="G35" s="11" t="s">
        <v>6</v>
      </c>
      <c r="H35" s="168">
        <v>34.2</v>
      </c>
      <c r="I35" s="168">
        <v>34.2</v>
      </c>
      <c r="J35" s="166">
        <v>33.9</v>
      </c>
      <c r="K35" s="166">
        <f t="shared" si="1"/>
        <v>99.12280701754385</v>
      </c>
      <c r="L35" s="232"/>
      <c r="M35" s="233"/>
      <c r="N35" s="233"/>
      <c r="O35" s="233"/>
      <c r="P35" s="1"/>
    </row>
    <row r="36" spans="1:16" ht="78.75">
      <c r="A36" s="56"/>
      <c r="B36" s="77" t="s">
        <v>166</v>
      </c>
      <c r="C36" s="107" t="s">
        <v>261</v>
      </c>
      <c r="D36" s="11" t="s">
        <v>214</v>
      </c>
      <c r="E36" s="11" t="s">
        <v>220</v>
      </c>
      <c r="F36" s="11" t="s">
        <v>117</v>
      </c>
      <c r="G36" s="11"/>
      <c r="H36" s="168">
        <f>H37</f>
        <v>3.8</v>
      </c>
      <c r="I36" s="168">
        <f>I37</f>
        <v>3.8</v>
      </c>
      <c r="J36" s="166">
        <f>J37</f>
        <v>3.8</v>
      </c>
      <c r="K36" s="166">
        <f t="shared" si="1"/>
        <v>100</v>
      </c>
      <c r="L36" s="232"/>
      <c r="M36" s="233"/>
      <c r="N36" s="233"/>
      <c r="O36" s="233"/>
      <c r="P36" s="1"/>
    </row>
    <row r="37" spans="1:16" ht="47.25">
      <c r="A37" s="56"/>
      <c r="B37" s="77" t="s">
        <v>96</v>
      </c>
      <c r="C37" s="107" t="s">
        <v>261</v>
      </c>
      <c r="D37" s="11" t="s">
        <v>214</v>
      </c>
      <c r="E37" s="11" t="s">
        <v>220</v>
      </c>
      <c r="F37" s="11" t="s">
        <v>117</v>
      </c>
      <c r="G37" s="11" t="s">
        <v>5</v>
      </c>
      <c r="H37" s="168">
        <v>3.8</v>
      </c>
      <c r="I37" s="168">
        <v>3.8</v>
      </c>
      <c r="J37" s="166">
        <v>3.8</v>
      </c>
      <c r="K37" s="166">
        <f t="shared" si="1"/>
        <v>100</v>
      </c>
      <c r="L37" s="232"/>
      <c r="M37" s="233"/>
      <c r="N37" s="233"/>
      <c r="O37" s="233"/>
      <c r="P37" s="1"/>
    </row>
    <row r="38" spans="1:16" ht="67.5" customHeight="1">
      <c r="A38" s="56"/>
      <c r="B38" s="125" t="s">
        <v>221</v>
      </c>
      <c r="C38" s="107" t="s">
        <v>261</v>
      </c>
      <c r="D38" s="11" t="s">
        <v>214</v>
      </c>
      <c r="E38" s="11" t="s">
        <v>206</v>
      </c>
      <c r="F38" s="11"/>
      <c r="G38" s="11"/>
      <c r="H38" s="168">
        <f aca="true" t="shared" si="6" ref="H38:J42">H39</f>
        <v>24.5</v>
      </c>
      <c r="I38" s="168">
        <f t="shared" si="6"/>
        <v>24.5</v>
      </c>
      <c r="J38" s="166">
        <f t="shared" si="6"/>
        <v>24.5</v>
      </c>
      <c r="K38" s="166">
        <f t="shared" si="1"/>
        <v>100</v>
      </c>
      <c r="L38" s="232"/>
      <c r="M38" s="233"/>
      <c r="N38" s="233"/>
      <c r="O38" s="233"/>
      <c r="P38" s="1"/>
    </row>
    <row r="39" spans="1:16" ht="68.25" customHeight="1">
      <c r="A39" s="56"/>
      <c r="B39" s="78" t="s">
        <v>105</v>
      </c>
      <c r="C39" s="107" t="s">
        <v>261</v>
      </c>
      <c r="D39" s="11" t="s">
        <v>214</v>
      </c>
      <c r="E39" s="11" t="s">
        <v>206</v>
      </c>
      <c r="F39" s="11" t="s">
        <v>67</v>
      </c>
      <c r="G39" s="11"/>
      <c r="H39" s="168">
        <f t="shared" si="6"/>
        <v>24.5</v>
      </c>
      <c r="I39" s="168">
        <f t="shared" si="6"/>
        <v>24.5</v>
      </c>
      <c r="J39" s="166">
        <f t="shared" si="6"/>
        <v>24.5</v>
      </c>
      <c r="K39" s="166">
        <f t="shared" si="1"/>
        <v>100</v>
      </c>
      <c r="L39" s="232"/>
      <c r="M39" s="233"/>
      <c r="N39" s="233"/>
      <c r="O39" s="233"/>
      <c r="P39" s="1"/>
    </row>
    <row r="40" spans="1:16" ht="32.25">
      <c r="A40" s="56"/>
      <c r="B40" s="103" t="s">
        <v>115</v>
      </c>
      <c r="C40" s="107" t="s">
        <v>261</v>
      </c>
      <c r="D40" s="11" t="s">
        <v>214</v>
      </c>
      <c r="E40" s="11" t="s">
        <v>206</v>
      </c>
      <c r="F40" s="11" t="s">
        <v>68</v>
      </c>
      <c r="G40" s="11"/>
      <c r="H40" s="168">
        <f t="shared" si="6"/>
        <v>24.5</v>
      </c>
      <c r="I40" s="168">
        <f t="shared" si="6"/>
        <v>24.5</v>
      </c>
      <c r="J40" s="166">
        <f t="shared" si="6"/>
        <v>24.5</v>
      </c>
      <c r="K40" s="166">
        <f t="shared" si="1"/>
        <v>100</v>
      </c>
      <c r="L40" s="232"/>
      <c r="M40" s="233"/>
      <c r="N40" s="233"/>
      <c r="O40" s="233"/>
      <c r="P40" s="1"/>
    </row>
    <row r="41" spans="1:16" ht="69" customHeight="1">
      <c r="A41" s="56"/>
      <c r="B41" s="125" t="s">
        <v>95</v>
      </c>
      <c r="C41" s="107" t="s">
        <v>261</v>
      </c>
      <c r="D41" s="11" t="s">
        <v>214</v>
      </c>
      <c r="E41" s="11" t="s">
        <v>206</v>
      </c>
      <c r="F41" s="11" t="s">
        <v>153</v>
      </c>
      <c r="G41" s="11"/>
      <c r="H41" s="168">
        <f t="shared" si="6"/>
        <v>24.5</v>
      </c>
      <c r="I41" s="168">
        <f t="shared" si="6"/>
        <v>24.5</v>
      </c>
      <c r="J41" s="166">
        <f t="shared" si="6"/>
        <v>24.5</v>
      </c>
      <c r="K41" s="166">
        <f t="shared" si="1"/>
        <v>100</v>
      </c>
      <c r="L41" s="232"/>
      <c r="M41" s="233"/>
      <c r="N41" s="233"/>
      <c r="O41" s="233"/>
      <c r="P41" s="1"/>
    </row>
    <row r="42" spans="1:16" ht="53.25" customHeight="1">
      <c r="A42" s="56"/>
      <c r="B42" s="77" t="s">
        <v>151</v>
      </c>
      <c r="C42" s="107" t="s">
        <v>261</v>
      </c>
      <c r="D42" s="11" t="s">
        <v>214</v>
      </c>
      <c r="E42" s="11" t="s">
        <v>206</v>
      </c>
      <c r="F42" s="11" t="s">
        <v>154</v>
      </c>
      <c r="G42" s="11"/>
      <c r="H42" s="168">
        <f t="shared" si="6"/>
        <v>24.5</v>
      </c>
      <c r="I42" s="168">
        <f t="shared" si="6"/>
        <v>24.5</v>
      </c>
      <c r="J42" s="166">
        <f t="shared" si="6"/>
        <v>24.5</v>
      </c>
      <c r="K42" s="166">
        <f t="shared" si="1"/>
        <v>100</v>
      </c>
      <c r="L42" s="232"/>
      <c r="M42" s="233"/>
      <c r="N42" s="233"/>
      <c r="O42" s="233"/>
      <c r="P42" s="1"/>
    </row>
    <row r="43" spans="1:16" ht="18.75">
      <c r="A43" s="56"/>
      <c r="B43" s="78" t="s">
        <v>10</v>
      </c>
      <c r="C43" s="107" t="s">
        <v>261</v>
      </c>
      <c r="D43" s="11" t="s">
        <v>214</v>
      </c>
      <c r="E43" s="11" t="s">
        <v>206</v>
      </c>
      <c r="F43" s="11" t="s">
        <v>154</v>
      </c>
      <c r="G43" s="11" t="s">
        <v>7</v>
      </c>
      <c r="H43" s="168">
        <v>24.5</v>
      </c>
      <c r="I43" s="168">
        <v>24.5</v>
      </c>
      <c r="J43" s="166">
        <v>24.5</v>
      </c>
      <c r="K43" s="166">
        <f t="shared" si="1"/>
        <v>100</v>
      </c>
      <c r="L43" s="232"/>
      <c r="M43" s="233"/>
      <c r="N43" s="233"/>
      <c r="O43" s="233"/>
      <c r="P43" s="1"/>
    </row>
    <row r="44" spans="1:16" ht="32.25" hidden="1">
      <c r="A44" s="56"/>
      <c r="B44" s="78" t="s">
        <v>314</v>
      </c>
      <c r="C44" s="107" t="s">
        <v>261</v>
      </c>
      <c r="D44" s="11" t="s">
        <v>214</v>
      </c>
      <c r="E44" s="11" t="s">
        <v>313</v>
      </c>
      <c r="F44" s="11"/>
      <c r="G44" s="11"/>
      <c r="H44" s="168">
        <f aca="true" t="shared" si="7" ref="H44:J46">H45</f>
        <v>0</v>
      </c>
      <c r="I44" s="168">
        <f t="shared" si="7"/>
        <v>0</v>
      </c>
      <c r="J44" s="166">
        <f t="shared" si="7"/>
        <v>0</v>
      </c>
      <c r="K44" s="166" t="e">
        <f t="shared" si="1"/>
        <v>#DIV/0!</v>
      </c>
      <c r="L44" s="232"/>
      <c r="M44" s="233"/>
      <c r="N44" s="233"/>
      <c r="O44" s="233"/>
      <c r="P44" s="1"/>
    </row>
    <row r="45" spans="1:16" ht="66" customHeight="1" hidden="1">
      <c r="A45" s="56"/>
      <c r="B45" s="78" t="s">
        <v>105</v>
      </c>
      <c r="C45" s="107" t="s">
        <v>261</v>
      </c>
      <c r="D45" s="11" t="s">
        <v>214</v>
      </c>
      <c r="E45" s="11" t="s">
        <v>313</v>
      </c>
      <c r="F45" s="11" t="s">
        <v>67</v>
      </c>
      <c r="G45" s="11"/>
      <c r="H45" s="168">
        <f t="shared" si="7"/>
        <v>0</v>
      </c>
      <c r="I45" s="168">
        <f t="shared" si="7"/>
        <v>0</v>
      </c>
      <c r="J45" s="166">
        <f t="shared" si="7"/>
        <v>0</v>
      </c>
      <c r="K45" s="166" t="e">
        <f t="shared" si="1"/>
        <v>#DIV/0!</v>
      </c>
      <c r="L45" s="232"/>
      <c r="M45" s="233"/>
      <c r="N45" s="233"/>
      <c r="O45" s="233"/>
      <c r="P45" s="1"/>
    </row>
    <row r="46" spans="1:16" ht="35.25" customHeight="1" hidden="1">
      <c r="A46" s="56"/>
      <c r="B46" s="103" t="s">
        <v>115</v>
      </c>
      <c r="C46" s="107" t="s">
        <v>261</v>
      </c>
      <c r="D46" s="11" t="s">
        <v>214</v>
      </c>
      <c r="E46" s="11" t="s">
        <v>313</v>
      </c>
      <c r="F46" s="11" t="s">
        <v>68</v>
      </c>
      <c r="G46" s="11"/>
      <c r="H46" s="168">
        <f t="shared" si="7"/>
        <v>0</v>
      </c>
      <c r="I46" s="168">
        <f t="shared" si="7"/>
        <v>0</v>
      </c>
      <c r="J46" s="166">
        <f t="shared" si="7"/>
        <v>0</v>
      </c>
      <c r="K46" s="166" t="e">
        <f t="shared" si="1"/>
        <v>#DIV/0!</v>
      </c>
      <c r="L46" s="232"/>
      <c r="M46" s="233"/>
      <c r="N46" s="233"/>
      <c r="O46" s="233"/>
      <c r="P46" s="1"/>
    </row>
    <row r="47" spans="1:16" ht="18.75" customHeight="1" hidden="1">
      <c r="A47" s="56"/>
      <c r="B47" s="78" t="s">
        <v>315</v>
      </c>
      <c r="C47" s="107" t="s">
        <v>261</v>
      </c>
      <c r="D47" s="11" t="s">
        <v>214</v>
      </c>
      <c r="E47" s="11" t="s">
        <v>313</v>
      </c>
      <c r="F47" s="11" t="s">
        <v>318</v>
      </c>
      <c r="G47" s="11"/>
      <c r="H47" s="168">
        <f>H48+H50</f>
        <v>0</v>
      </c>
      <c r="I47" s="168">
        <f>I48+I50</f>
        <v>0</v>
      </c>
      <c r="J47" s="166">
        <f>J48+J50</f>
        <v>0</v>
      </c>
      <c r="K47" s="166" t="e">
        <f t="shared" si="1"/>
        <v>#DIV/0!</v>
      </c>
      <c r="L47" s="232"/>
      <c r="M47" s="233"/>
      <c r="N47" s="233"/>
      <c r="O47" s="233"/>
      <c r="P47" s="1"/>
    </row>
    <row r="48" spans="1:16" ht="34.5" customHeight="1" hidden="1">
      <c r="A48" s="56"/>
      <c r="B48" s="78" t="s">
        <v>316</v>
      </c>
      <c r="C48" s="107" t="s">
        <v>261</v>
      </c>
      <c r="D48" s="11" t="s">
        <v>214</v>
      </c>
      <c r="E48" s="11" t="s">
        <v>313</v>
      </c>
      <c r="F48" s="11" t="s">
        <v>319</v>
      </c>
      <c r="G48" s="11"/>
      <c r="H48" s="168">
        <f>H49</f>
        <v>0</v>
      </c>
      <c r="I48" s="168">
        <f>I49</f>
        <v>0</v>
      </c>
      <c r="J48" s="166">
        <f>J49</f>
        <v>0</v>
      </c>
      <c r="K48" s="166" t="e">
        <f t="shared" si="1"/>
        <v>#DIV/0!</v>
      </c>
      <c r="L48" s="232"/>
      <c r="M48" s="233"/>
      <c r="N48" s="233"/>
      <c r="O48" s="233"/>
      <c r="P48" s="1"/>
    </row>
    <row r="49" spans="1:16" ht="21" customHeight="1" hidden="1">
      <c r="A49" s="56"/>
      <c r="B49" s="77" t="s">
        <v>11</v>
      </c>
      <c r="C49" s="107" t="s">
        <v>261</v>
      </c>
      <c r="D49" s="11" t="s">
        <v>214</v>
      </c>
      <c r="E49" s="11" t="s">
        <v>313</v>
      </c>
      <c r="F49" s="11" t="s">
        <v>319</v>
      </c>
      <c r="G49" s="11" t="s">
        <v>6</v>
      </c>
      <c r="H49" s="168"/>
      <c r="I49" s="168"/>
      <c r="J49" s="166"/>
      <c r="K49" s="166" t="e">
        <f t="shared" si="1"/>
        <v>#DIV/0!</v>
      </c>
      <c r="L49" s="232"/>
      <c r="M49" s="233"/>
      <c r="N49" s="233"/>
      <c r="O49" s="233"/>
      <c r="P49" s="1"/>
    </row>
    <row r="50" spans="1:16" ht="51" customHeight="1" hidden="1">
      <c r="A50" s="56"/>
      <c r="B50" s="78" t="s">
        <v>317</v>
      </c>
      <c r="C50" s="107" t="s">
        <v>261</v>
      </c>
      <c r="D50" s="11" t="s">
        <v>214</v>
      </c>
      <c r="E50" s="11" t="s">
        <v>313</v>
      </c>
      <c r="F50" s="11" t="s">
        <v>320</v>
      </c>
      <c r="G50" s="11"/>
      <c r="H50" s="168">
        <f>H51</f>
        <v>0</v>
      </c>
      <c r="I50" s="168">
        <f>I51</f>
        <v>0</v>
      </c>
      <c r="J50" s="166">
        <f>J51</f>
        <v>0</v>
      </c>
      <c r="K50" s="166" t="e">
        <f t="shared" si="1"/>
        <v>#DIV/0!</v>
      </c>
      <c r="L50" s="232"/>
      <c r="M50" s="233"/>
      <c r="N50" s="233"/>
      <c r="O50" s="233"/>
      <c r="P50" s="1"/>
    </row>
    <row r="51" spans="1:16" ht="21.75" customHeight="1" hidden="1">
      <c r="A51" s="56"/>
      <c r="B51" s="77" t="s">
        <v>11</v>
      </c>
      <c r="C51" s="107" t="s">
        <v>261</v>
      </c>
      <c r="D51" s="11" t="s">
        <v>214</v>
      </c>
      <c r="E51" s="11" t="s">
        <v>313</v>
      </c>
      <c r="F51" s="11" t="s">
        <v>320</v>
      </c>
      <c r="G51" s="11" t="s">
        <v>6</v>
      </c>
      <c r="H51" s="168"/>
      <c r="I51" s="168"/>
      <c r="J51" s="166"/>
      <c r="K51" s="166" t="e">
        <f t="shared" si="1"/>
        <v>#DIV/0!</v>
      </c>
      <c r="L51" s="232"/>
      <c r="M51" s="233"/>
      <c r="N51" s="233"/>
      <c r="O51" s="233"/>
      <c r="P51" s="1"/>
    </row>
    <row r="52" spans="1:16" ht="18.75">
      <c r="A52" s="56"/>
      <c r="B52" s="73" t="s">
        <v>242</v>
      </c>
      <c r="C52" s="107" t="s">
        <v>261</v>
      </c>
      <c r="D52" s="11" t="s">
        <v>214</v>
      </c>
      <c r="E52" s="11" t="s">
        <v>207</v>
      </c>
      <c r="F52" s="11"/>
      <c r="G52" s="11"/>
      <c r="H52" s="168">
        <f aca="true" t="shared" si="8" ref="H52:J54">H53</f>
        <v>30</v>
      </c>
      <c r="I52" s="168">
        <f t="shared" si="8"/>
        <v>30</v>
      </c>
      <c r="J52" s="166" t="str">
        <f t="shared" si="8"/>
        <v>0,0</v>
      </c>
      <c r="K52" s="166">
        <f t="shared" si="1"/>
        <v>0</v>
      </c>
      <c r="L52" s="232"/>
      <c r="M52" s="233"/>
      <c r="N52" s="233"/>
      <c r="O52" s="233"/>
      <c r="P52" s="1"/>
    </row>
    <row r="53" spans="1:16" ht="31.5">
      <c r="A53" s="56"/>
      <c r="B53" s="73" t="s">
        <v>396</v>
      </c>
      <c r="C53" s="107" t="s">
        <v>261</v>
      </c>
      <c r="D53" s="11" t="s">
        <v>214</v>
      </c>
      <c r="E53" s="11" t="s">
        <v>207</v>
      </c>
      <c r="F53" s="11" t="s">
        <v>97</v>
      </c>
      <c r="G53" s="11"/>
      <c r="H53" s="168">
        <f t="shared" si="8"/>
        <v>30</v>
      </c>
      <c r="I53" s="168">
        <f t="shared" si="8"/>
        <v>30</v>
      </c>
      <c r="J53" s="166" t="str">
        <f t="shared" si="8"/>
        <v>0,0</v>
      </c>
      <c r="K53" s="166">
        <f t="shared" si="1"/>
        <v>0</v>
      </c>
      <c r="L53" s="232"/>
      <c r="M53" s="233"/>
      <c r="N53" s="233"/>
      <c r="O53" s="233"/>
      <c r="P53" s="1"/>
    </row>
    <row r="54" spans="1:16" ht="18.75">
      <c r="A54" s="56"/>
      <c r="B54" s="73" t="s">
        <v>393</v>
      </c>
      <c r="C54" s="107" t="s">
        <v>261</v>
      </c>
      <c r="D54" s="11" t="s">
        <v>214</v>
      </c>
      <c r="E54" s="11" t="s">
        <v>207</v>
      </c>
      <c r="F54" s="11" t="s">
        <v>98</v>
      </c>
      <c r="G54" s="11"/>
      <c r="H54" s="168">
        <f t="shared" si="8"/>
        <v>30</v>
      </c>
      <c r="I54" s="168">
        <f t="shared" si="8"/>
        <v>30</v>
      </c>
      <c r="J54" s="253" t="str">
        <f t="shared" si="8"/>
        <v>0,0</v>
      </c>
      <c r="K54" s="166">
        <f t="shared" si="1"/>
        <v>0</v>
      </c>
      <c r="L54" s="232"/>
      <c r="M54" s="233"/>
      <c r="N54" s="233"/>
      <c r="O54" s="233"/>
      <c r="P54" s="1"/>
    </row>
    <row r="55" spans="1:16" ht="31.5">
      <c r="A55" s="56"/>
      <c r="B55" s="73" t="s">
        <v>395</v>
      </c>
      <c r="C55" s="107" t="s">
        <v>261</v>
      </c>
      <c r="D55" s="11" t="s">
        <v>214</v>
      </c>
      <c r="E55" s="11" t="s">
        <v>207</v>
      </c>
      <c r="F55" s="11" t="s">
        <v>394</v>
      </c>
      <c r="G55" s="11"/>
      <c r="H55" s="168">
        <f>H57</f>
        <v>30</v>
      </c>
      <c r="I55" s="168">
        <f>I57</f>
        <v>30</v>
      </c>
      <c r="J55" s="166" t="str">
        <f>J57</f>
        <v>0,0</v>
      </c>
      <c r="K55" s="166">
        <f t="shared" si="1"/>
        <v>0</v>
      </c>
      <c r="L55" s="232"/>
      <c r="M55" s="233"/>
      <c r="N55" s="233"/>
      <c r="O55" s="233"/>
      <c r="P55" s="1"/>
    </row>
    <row r="56" spans="1:16" ht="18.75" hidden="1">
      <c r="A56" s="56"/>
      <c r="B56" s="78"/>
      <c r="C56" s="107"/>
      <c r="D56" s="11"/>
      <c r="E56" s="11"/>
      <c r="F56" s="11"/>
      <c r="G56" s="11"/>
      <c r="H56" s="168"/>
      <c r="I56" s="168"/>
      <c r="J56" s="253"/>
      <c r="K56" s="166"/>
      <c r="L56" s="232"/>
      <c r="M56" s="233"/>
      <c r="N56" s="233"/>
      <c r="O56" s="233"/>
      <c r="P56" s="1"/>
    </row>
    <row r="57" spans="1:16" ht="18.75">
      <c r="A57" s="56"/>
      <c r="B57" s="77" t="s">
        <v>11</v>
      </c>
      <c r="C57" s="107" t="s">
        <v>261</v>
      </c>
      <c r="D57" s="11" t="s">
        <v>214</v>
      </c>
      <c r="E57" s="11" t="s">
        <v>207</v>
      </c>
      <c r="F57" s="11" t="s">
        <v>394</v>
      </c>
      <c r="G57" s="11" t="s">
        <v>6</v>
      </c>
      <c r="H57" s="168">
        <v>30</v>
      </c>
      <c r="I57" s="168">
        <v>30</v>
      </c>
      <c r="J57" s="166" t="s">
        <v>298</v>
      </c>
      <c r="K57" s="166">
        <f t="shared" si="1"/>
        <v>0</v>
      </c>
      <c r="L57" s="232"/>
      <c r="M57" s="233"/>
      <c r="N57" s="233"/>
      <c r="O57" s="233"/>
      <c r="P57" s="1"/>
    </row>
    <row r="58" spans="1:16" ht="31.5">
      <c r="A58" s="56"/>
      <c r="B58" s="77" t="s">
        <v>243</v>
      </c>
      <c r="C58" s="107" t="s">
        <v>261</v>
      </c>
      <c r="D58" s="11" t="s">
        <v>214</v>
      </c>
      <c r="E58" s="11" t="s">
        <v>225</v>
      </c>
      <c r="F58" s="11"/>
      <c r="G58" s="11"/>
      <c r="H58" s="168">
        <f>H59+H64</f>
        <v>390.5</v>
      </c>
      <c r="I58" s="168">
        <f>I59+I64</f>
        <v>390.5</v>
      </c>
      <c r="J58" s="166">
        <f>J59+J64</f>
        <v>347.9</v>
      </c>
      <c r="K58" s="166">
        <f t="shared" si="1"/>
        <v>89.0909090909091</v>
      </c>
      <c r="L58" s="232"/>
      <c r="M58" s="233"/>
      <c r="N58" s="233"/>
      <c r="O58" s="233"/>
      <c r="P58" s="1"/>
    </row>
    <row r="59" spans="1:16" ht="67.5" customHeight="1" hidden="1">
      <c r="A59" s="56"/>
      <c r="B59" s="78" t="s">
        <v>281</v>
      </c>
      <c r="C59" s="107" t="s">
        <v>261</v>
      </c>
      <c r="D59" s="11" t="s">
        <v>214</v>
      </c>
      <c r="E59" s="11" t="s">
        <v>225</v>
      </c>
      <c r="F59" s="11" t="s">
        <v>282</v>
      </c>
      <c r="G59" s="11"/>
      <c r="H59" s="168">
        <f aca="true" t="shared" si="9" ref="H59:J62">H60</f>
        <v>0</v>
      </c>
      <c r="I59" s="168">
        <f t="shared" si="9"/>
        <v>0</v>
      </c>
      <c r="J59" s="166">
        <f>J60</f>
        <v>0</v>
      </c>
      <c r="K59" s="166" t="e">
        <f aca="true" t="shared" si="10" ref="K59:K112">J59/I59*100</f>
        <v>#DIV/0!</v>
      </c>
      <c r="L59" s="232"/>
      <c r="M59" s="233"/>
      <c r="N59" s="233"/>
      <c r="O59" s="233"/>
      <c r="P59" s="1"/>
    </row>
    <row r="60" spans="1:16" ht="36" customHeight="1" hidden="1">
      <c r="A60" s="56"/>
      <c r="B60" s="103" t="s">
        <v>115</v>
      </c>
      <c r="C60" s="107" t="s">
        <v>261</v>
      </c>
      <c r="D60" s="11" t="s">
        <v>214</v>
      </c>
      <c r="E60" s="11" t="s">
        <v>225</v>
      </c>
      <c r="F60" s="11" t="s">
        <v>283</v>
      </c>
      <c r="G60" s="11"/>
      <c r="H60" s="168">
        <f t="shared" si="9"/>
        <v>0</v>
      </c>
      <c r="I60" s="168">
        <f t="shared" si="9"/>
        <v>0</v>
      </c>
      <c r="J60" s="166">
        <f t="shared" si="9"/>
        <v>0</v>
      </c>
      <c r="K60" s="166" t="e">
        <f t="shared" si="10"/>
        <v>#DIV/0!</v>
      </c>
      <c r="L60" s="232"/>
      <c r="M60" s="233"/>
      <c r="N60" s="233"/>
      <c r="O60" s="233"/>
      <c r="P60" s="1"/>
    </row>
    <row r="61" spans="1:16" ht="104.25" customHeight="1" hidden="1">
      <c r="A61" s="56"/>
      <c r="B61" s="77" t="s">
        <v>284</v>
      </c>
      <c r="C61" s="107" t="s">
        <v>261</v>
      </c>
      <c r="D61" s="11" t="s">
        <v>214</v>
      </c>
      <c r="E61" s="11" t="s">
        <v>225</v>
      </c>
      <c r="F61" s="11" t="s">
        <v>285</v>
      </c>
      <c r="G61" s="11"/>
      <c r="H61" s="168">
        <f t="shared" si="9"/>
        <v>0</v>
      </c>
      <c r="I61" s="168">
        <f t="shared" si="9"/>
        <v>0</v>
      </c>
      <c r="J61" s="166">
        <f t="shared" si="9"/>
        <v>0</v>
      </c>
      <c r="K61" s="166" t="e">
        <f t="shared" si="10"/>
        <v>#DIV/0!</v>
      </c>
      <c r="L61" s="232"/>
      <c r="M61" s="233"/>
      <c r="N61" s="233"/>
      <c r="O61" s="233"/>
      <c r="P61" s="1"/>
    </row>
    <row r="62" spans="1:16" ht="53.25" customHeight="1" hidden="1">
      <c r="A62" s="56"/>
      <c r="B62" s="77" t="s">
        <v>286</v>
      </c>
      <c r="C62" s="107" t="s">
        <v>261</v>
      </c>
      <c r="D62" s="11" t="s">
        <v>214</v>
      </c>
      <c r="E62" s="11" t="s">
        <v>225</v>
      </c>
      <c r="F62" s="11" t="s">
        <v>287</v>
      </c>
      <c r="G62" s="11"/>
      <c r="H62" s="168">
        <f t="shared" si="9"/>
        <v>0</v>
      </c>
      <c r="I62" s="168">
        <f t="shared" si="9"/>
        <v>0</v>
      </c>
      <c r="J62" s="166">
        <f t="shared" si="9"/>
        <v>0</v>
      </c>
      <c r="K62" s="166" t="e">
        <f t="shared" si="10"/>
        <v>#DIV/0!</v>
      </c>
      <c r="L62" s="232"/>
      <c r="M62" s="233"/>
      <c r="N62" s="233"/>
      <c r="O62" s="233"/>
      <c r="P62" s="1"/>
    </row>
    <row r="63" spans="1:16" ht="49.5" customHeight="1" hidden="1">
      <c r="A63" s="56"/>
      <c r="B63" s="77" t="s">
        <v>9</v>
      </c>
      <c r="C63" s="107" t="s">
        <v>261</v>
      </c>
      <c r="D63" s="11" t="s">
        <v>214</v>
      </c>
      <c r="E63" s="11" t="s">
        <v>225</v>
      </c>
      <c r="F63" s="11" t="s">
        <v>287</v>
      </c>
      <c r="G63" s="11" t="s">
        <v>5</v>
      </c>
      <c r="H63" s="168"/>
      <c r="I63" s="168"/>
      <c r="J63" s="166"/>
      <c r="K63" s="166" t="e">
        <f t="shared" si="10"/>
        <v>#DIV/0!</v>
      </c>
      <c r="L63" s="232"/>
      <c r="M63" s="233"/>
      <c r="N63" s="233"/>
      <c r="O63" s="233"/>
      <c r="P63" s="1"/>
    </row>
    <row r="64" spans="1:16" ht="69" customHeight="1">
      <c r="A64" s="56"/>
      <c r="B64" s="78" t="s">
        <v>105</v>
      </c>
      <c r="C64" s="107" t="s">
        <v>261</v>
      </c>
      <c r="D64" s="108" t="s">
        <v>214</v>
      </c>
      <c r="E64" s="108" t="s">
        <v>225</v>
      </c>
      <c r="F64" s="11" t="s">
        <v>67</v>
      </c>
      <c r="G64" s="108"/>
      <c r="H64" s="168">
        <f aca="true" t="shared" si="11" ref="H64:J65">H65</f>
        <v>390.5</v>
      </c>
      <c r="I64" s="168">
        <f t="shared" si="11"/>
        <v>390.5</v>
      </c>
      <c r="J64" s="166">
        <f t="shared" si="11"/>
        <v>347.9</v>
      </c>
      <c r="K64" s="166">
        <f t="shared" si="10"/>
        <v>89.0909090909091</v>
      </c>
      <c r="L64" s="232"/>
      <c r="M64" s="233"/>
      <c r="N64" s="233"/>
      <c r="O64" s="233"/>
      <c r="P64" s="1"/>
    </row>
    <row r="65" spans="1:16" ht="38.25" customHeight="1">
      <c r="A65" s="56"/>
      <c r="B65" s="103" t="s">
        <v>115</v>
      </c>
      <c r="C65" s="107" t="s">
        <v>261</v>
      </c>
      <c r="D65" s="108" t="s">
        <v>214</v>
      </c>
      <c r="E65" s="108" t="s">
        <v>225</v>
      </c>
      <c r="F65" s="11" t="s">
        <v>68</v>
      </c>
      <c r="G65" s="108"/>
      <c r="H65" s="168">
        <f t="shared" si="11"/>
        <v>390.5</v>
      </c>
      <c r="I65" s="168">
        <f t="shared" si="11"/>
        <v>390.5</v>
      </c>
      <c r="J65" s="166">
        <f t="shared" si="11"/>
        <v>347.9</v>
      </c>
      <c r="K65" s="166">
        <f t="shared" si="10"/>
        <v>89.0909090909091</v>
      </c>
      <c r="L65" s="232"/>
      <c r="M65" s="233"/>
      <c r="N65" s="233"/>
      <c r="O65" s="233"/>
      <c r="P65" s="1"/>
    </row>
    <row r="66" spans="1:16" ht="55.5" customHeight="1">
      <c r="A66" s="56"/>
      <c r="B66" s="103" t="s">
        <v>152</v>
      </c>
      <c r="C66" s="107" t="s">
        <v>261</v>
      </c>
      <c r="D66" s="108" t="s">
        <v>214</v>
      </c>
      <c r="E66" s="108" t="s">
        <v>225</v>
      </c>
      <c r="F66" s="11" t="s">
        <v>72</v>
      </c>
      <c r="G66" s="108"/>
      <c r="H66" s="168">
        <f>H69+H67</f>
        <v>390.5</v>
      </c>
      <c r="I66" s="168">
        <f>I69+I67</f>
        <v>390.5</v>
      </c>
      <c r="J66" s="166">
        <f>J69+J67</f>
        <v>347.9</v>
      </c>
      <c r="K66" s="166">
        <f t="shared" si="10"/>
        <v>89.0909090909091</v>
      </c>
      <c r="L66" s="232"/>
      <c r="M66" s="233"/>
      <c r="N66" s="233"/>
      <c r="O66" s="233"/>
      <c r="P66" s="1"/>
    </row>
    <row r="67" spans="1:16" ht="68.25" customHeight="1">
      <c r="A67" s="56"/>
      <c r="B67" s="68" t="s">
        <v>288</v>
      </c>
      <c r="C67" s="107" t="s">
        <v>261</v>
      </c>
      <c r="D67" s="108" t="s">
        <v>214</v>
      </c>
      <c r="E67" s="108" t="s">
        <v>225</v>
      </c>
      <c r="F67" s="9" t="s">
        <v>114</v>
      </c>
      <c r="G67" s="9"/>
      <c r="H67" s="168">
        <f>H68</f>
        <v>335.5</v>
      </c>
      <c r="I67" s="168">
        <f>I68</f>
        <v>335.5</v>
      </c>
      <c r="J67" s="166">
        <f>J68</f>
        <v>311.9</v>
      </c>
      <c r="K67" s="166">
        <f t="shared" si="10"/>
        <v>92.96572280178836</v>
      </c>
      <c r="L67" s="232"/>
      <c r="M67" s="233"/>
      <c r="N67" s="233"/>
      <c r="O67" s="233"/>
      <c r="P67" s="1"/>
    </row>
    <row r="68" spans="1:16" ht="50.25" customHeight="1">
      <c r="A68" s="56"/>
      <c r="B68" s="67" t="s">
        <v>96</v>
      </c>
      <c r="C68" s="107" t="s">
        <v>261</v>
      </c>
      <c r="D68" s="108" t="s">
        <v>214</v>
      </c>
      <c r="E68" s="108" t="s">
        <v>225</v>
      </c>
      <c r="F68" s="9" t="s">
        <v>114</v>
      </c>
      <c r="G68" s="9" t="s">
        <v>5</v>
      </c>
      <c r="H68" s="168">
        <v>335.5</v>
      </c>
      <c r="I68" s="168">
        <v>335.5</v>
      </c>
      <c r="J68" s="166">
        <v>311.9</v>
      </c>
      <c r="K68" s="166">
        <f t="shared" si="10"/>
        <v>92.96572280178836</v>
      </c>
      <c r="L68" s="232"/>
      <c r="M68" s="233"/>
      <c r="N68" s="233"/>
      <c r="O68" s="233"/>
      <c r="P68" s="1"/>
    </row>
    <row r="69" spans="1:16" ht="66" customHeight="1">
      <c r="A69" s="56"/>
      <c r="B69" s="77" t="s">
        <v>62</v>
      </c>
      <c r="C69" s="107" t="s">
        <v>261</v>
      </c>
      <c r="D69" s="108" t="s">
        <v>214</v>
      </c>
      <c r="E69" s="108" t="s">
        <v>225</v>
      </c>
      <c r="F69" s="11" t="s">
        <v>74</v>
      </c>
      <c r="G69" s="108"/>
      <c r="H69" s="168">
        <f>H70</f>
        <v>55</v>
      </c>
      <c r="I69" s="168">
        <f>I70</f>
        <v>55</v>
      </c>
      <c r="J69" s="166">
        <f>J70</f>
        <v>36</v>
      </c>
      <c r="K69" s="166">
        <f t="shared" si="10"/>
        <v>65.45454545454545</v>
      </c>
      <c r="L69" s="231"/>
      <c r="M69" s="5"/>
      <c r="N69" s="5"/>
      <c r="O69" s="5"/>
      <c r="P69" s="1"/>
    </row>
    <row r="70" spans="1:16" ht="51" customHeight="1">
      <c r="A70" s="56"/>
      <c r="B70" s="77" t="s">
        <v>96</v>
      </c>
      <c r="C70" s="107" t="s">
        <v>261</v>
      </c>
      <c r="D70" s="108" t="s">
        <v>214</v>
      </c>
      <c r="E70" s="108" t="s">
        <v>225</v>
      </c>
      <c r="F70" s="11" t="s">
        <v>74</v>
      </c>
      <c r="G70" s="108" t="s">
        <v>5</v>
      </c>
      <c r="H70" s="168">
        <v>55</v>
      </c>
      <c r="I70" s="168">
        <v>55</v>
      </c>
      <c r="J70" s="169">
        <v>36</v>
      </c>
      <c r="K70" s="166">
        <f t="shared" si="10"/>
        <v>65.45454545454545</v>
      </c>
      <c r="L70" s="231"/>
      <c r="M70" s="5"/>
      <c r="N70" s="5"/>
      <c r="O70" s="5"/>
      <c r="P70" s="1"/>
    </row>
    <row r="71" spans="1:15" s="4" customFormat="1" ht="21" customHeight="1">
      <c r="A71" s="55"/>
      <c r="B71" s="83" t="s">
        <v>239</v>
      </c>
      <c r="C71" s="106" t="s">
        <v>261</v>
      </c>
      <c r="D71" s="72" t="s">
        <v>215</v>
      </c>
      <c r="E71" s="91" t="s">
        <v>389</v>
      </c>
      <c r="F71" s="11"/>
      <c r="G71" s="11"/>
      <c r="H71" s="167">
        <f aca="true" t="shared" si="12" ref="H71:J75">H72</f>
        <v>245.3</v>
      </c>
      <c r="I71" s="167">
        <f t="shared" si="12"/>
        <v>245.3</v>
      </c>
      <c r="J71" s="165">
        <f t="shared" si="12"/>
        <v>245.3</v>
      </c>
      <c r="K71" s="165">
        <f t="shared" si="10"/>
        <v>100</v>
      </c>
      <c r="L71" s="231"/>
      <c r="M71" s="230"/>
      <c r="N71" s="230"/>
      <c r="O71" s="230"/>
    </row>
    <row r="72" spans="1:15" s="4" customFormat="1" ht="36.75" customHeight="1">
      <c r="A72" s="55"/>
      <c r="B72" s="78" t="s">
        <v>240</v>
      </c>
      <c r="C72" s="107" t="s">
        <v>261</v>
      </c>
      <c r="D72" s="11" t="s">
        <v>215</v>
      </c>
      <c r="E72" s="11" t="s">
        <v>216</v>
      </c>
      <c r="F72" s="11"/>
      <c r="G72" s="11"/>
      <c r="H72" s="168">
        <f t="shared" si="12"/>
        <v>245.3</v>
      </c>
      <c r="I72" s="168">
        <f t="shared" si="12"/>
        <v>245.3</v>
      </c>
      <c r="J72" s="166">
        <f t="shared" si="12"/>
        <v>245.3</v>
      </c>
      <c r="K72" s="166">
        <f t="shared" si="10"/>
        <v>100</v>
      </c>
      <c r="L72" s="231"/>
      <c r="M72" s="230"/>
      <c r="N72" s="230"/>
      <c r="O72" s="230"/>
    </row>
    <row r="73" spans="1:15" s="4" customFormat="1" ht="71.25" customHeight="1">
      <c r="A73" s="55"/>
      <c r="B73" s="78" t="s">
        <v>105</v>
      </c>
      <c r="C73" s="107" t="s">
        <v>261</v>
      </c>
      <c r="D73" s="11" t="s">
        <v>215</v>
      </c>
      <c r="E73" s="11" t="s">
        <v>216</v>
      </c>
      <c r="F73" s="11" t="s">
        <v>67</v>
      </c>
      <c r="G73" s="11"/>
      <c r="H73" s="168">
        <f t="shared" si="12"/>
        <v>245.3</v>
      </c>
      <c r="I73" s="168">
        <f t="shared" si="12"/>
        <v>245.3</v>
      </c>
      <c r="J73" s="166">
        <f t="shared" si="12"/>
        <v>245.3</v>
      </c>
      <c r="K73" s="166">
        <f t="shared" si="10"/>
        <v>100</v>
      </c>
      <c r="L73" s="231"/>
      <c r="M73" s="230"/>
      <c r="N73" s="230"/>
      <c r="O73" s="230"/>
    </row>
    <row r="74" spans="1:15" s="4" customFormat="1" ht="34.5" customHeight="1">
      <c r="A74" s="55"/>
      <c r="B74" s="103" t="s">
        <v>115</v>
      </c>
      <c r="C74" s="107" t="s">
        <v>261</v>
      </c>
      <c r="D74" s="11" t="s">
        <v>215</v>
      </c>
      <c r="E74" s="11" t="s">
        <v>216</v>
      </c>
      <c r="F74" s="11" t="s">
        <v>68</v>
      </c>
      <c r="G74" s="11"/>
      <c r="H74" s="168">
        <f t="shared" si="12"/>
        <v>245.3</v>
      </c>
      <c r="I74" s="168">
        <f t="shared" si="12"/>
        <v>245.3</v>
      </c>
      <c r="J74" s="166">
        <f t="shared" si="12"/>
        <v>245.3</v>
      </c>
      <c r="K74" s="166">
        <f t="shared" si="10"/>
        <v>100</v>
      </c>
      <c r="L74" s="231"/>
      <c r="M74" s="230"/>
      <c r="N74" s="230"/>
      <c r="O74" s="230"/>
    </row>
    <row r="75" spans="1:15" s="4" customFormat="1" ht="56.25" customHeight="1">
      <c r="A75" s="55"/>
      <c r="B75" s="103" t="s">
        <v>116</v>
      </c>
      <c r="C75" s="110" t="s">
        <v>261</v>
      </c>
      <c r="D75" s="11" t="s">
        <v>215</v>
      </c>
      <c r="E75" s="11" t="s">
        <v>216</v>
      </c>
      <c r="F75" s="11" t="s">
        <v>72</v>
      </c>
      <c r="G75" s="11"/>
      <c r="H75" s="168">
        <f t="shared" si="12"/>
        <v>245.3</v>
      </c>
      <c r="I75" s="168">
        <f t="shared" si="12"/>
        <v>245.3</v>
      </c>
      <c r="J75" s="166">
        <f t="shared" si="12"/>
        <v>245.3</v>
      </c>
      <c r="K75" s="166">
        <f t="shared" si="10"/>
        <v>100</v>
      </c>
      <c r="L75" s="231"/>
      <c r="M75" s="230"/>
      <c r="N75" s="230"/>
      <c r="O75" s="230"/>
    </row>
    <row r="76" spans="1:15" s="4" customFormat="1" ht="56.25" customHeight="1">
      <c r="A76" s="55"/>
      <c r="B76" s="78" t="s">
        <v>234</v>
      </c>
      <c r="C76" s="107" t="s">
        <v>261</v>
      </c>
      <c r="D76" s="11" t="s">
        <v>215</v>
      </c>
      <c r="E76" s="11" t="s">
        <v>216</v>
      </c>
      <c r="F76" s="11" t="s">
        <v>165</v>
      </c>
      <c r="G76" s="11"/>
      <c r="H76" s="168">
        <f>H77+H78</f>
        <v>245.3</v>
      </c>
      <c r="I76" s="168">
        <f>I77+I78</f>
        <v>245.3</v>
      </c>
      <c r="J76" s="166">
        <f>J77+J78</f>
        <v>245.3</v>
      </c>
      <c r="K76" s="166">
        <f t="shared" si="10"/>
        <v>100</v>
      </c>
      <c r="L76" s="231"/>
      <c r="M76" s="230"/>
      <c r="N76" s="230"/>
      <c r="O76" s="230"/>
    </row>
    <row r="77" spans="1:15" s="4" customFormat="1" ht="120" customHeight="1">
      <c r="A77" s="55"/>
      <c r="B77" s="78" t="s">
        <v>8</v>
      </c>
      <c r="C77" s="107" t="s">
        <v>261</v>
      </c>
      <c r="D77" s="11" t="s">
        <v>215</v>
      </c>
      <c r="E77" s="11" t="s">
        <v>216</v>
      </c>
      <c r="F77" s="11" t="s">
        <v>165</v>
      </c>
      <c r="G77" s="11" t="s">
        <v>4</v>
      </c>
      <c r="H77" s="168">
        <v>240.3</v>
      </c>
      <c r="I77" s="168">
        <v>240.3</v>
      </c>
      <c r="J77" s="166">
        <v>240.3</v>
      </c>
      <c r="K77" s="166">
        <f t="shared" si="10"/>
        <v>100</v>
      </c>
      <c r="L77" s="231"/>
      <c r="M77" s="230"/>
      <c r="N77" s="230"/>
      <c r="O77" s="230"/>
    </row>
    <row r="78" spans="1:15" s="4" customFormat="1" ht="48.75" customHeight="1">
      <c r="A78" s="55"/>
      <c r="B78" s="77" t="s">
        <v>96</v>
      </c>
      <c r="C78" s="107" t="s">
        <v>261</v>
      </c>
      <c r="D78" s="11" t="s">
        <v>215</v>
      </c>
      <c r="E78" s="11" t="s">
        <v>216</v>
      </c>
      <c r="F78" s="11" t="s">
        <v>165</v>
      </c>
      <c r="G78" s="11" t="s">
        <v>5</v>
      </c>
      <c r="H78" s="168">
        <v>5</v>
      </c>
      <c r="I78" s="168">
        <v>5</v>
      </c>
      <c r="J78" s="166">
        <v>5</v>
      </c>
      <c r="K78" s="166">
        <f t="shared" si="10"/>
        <v>100</v>
      </c>
      <c r="L78" s="231"/>
      <c r="M78" s="230"/>
      <c r="N78" s="230"/>
      <c r="O78" s="230"/>
    </row>
    <row r="79" spans="1:15" s="4" customFormat="1" ht="39.75" customHeight="1">
      <c r="A79" s="123"/>
      <c r="B79" s="127" t="s">
        <v>244</v>
      </c>
      <c r="C79" s="106" t="s">
        <v>261</v>
      </c>
      <c r="D79" s="66" t="s">
        <v>216</v>
      </c>
      <c r="E79" s="91" t="s">
        <v>389</v>
      </c>
      <c r="F79" s="9"/>
      <c r="G79" s="9"/>
      <c r="H79" s="167">
        <f>H80+H88</f>
        <v>54.3</v>
      </c>
      <c r="I79" s="167">
        <f>I80+I88</f>
        <v>54.3</v>
      </c>
      <c r="J79" s="165">
        <f>J80+J88</f>
        <v>54.3</v>
      </c>
      <c r="K79" s="165">
        <f t="shared" si="10"/>
        <v>100</v>
      </c>
      <c r="L79" s="234"/>
      <c r="M79" s="230"/>
      <c r="N79" s="230"/>
      <c r="O79" s="230"/>
    </row>
    <row r="80" spans="1:16" ht="75.75" customHeight="1">
      <c r="A80" s="124"/>
      <c r="B80" s="68" t="s">
        <v>397</v>
      </c>
      <c r="C80" s="128" t="s">
        <v>261</v>
      </c>
      <c r="D80" s="9" t="s">
        <v>216</v>
      </c>
      <c r="E80" s="9" t="s">
        <v>108</v>
      </c>
      <c r="F80" s="9"/>
      <c r="G80" s="9"/>
      <c r="H80" s="168">
        <f aca="true" t="shared" si="13" ref="H80:J82">H81</f>
        <v>27.6</v>
      </c>
      <c r="I80" s="168">
        <f t="shared" si="13"/>
        <v>27.6</v>
      </c>
      <c r="J80" s="166">
        <f t="shared" si="13"/>
        <v>27.6</v>
      </c>
      <c r="K80" s="166">
        <f t="shared" si="10"/>
        <v>100</v>
      </c>
      <c r="L80" s="235"/>
      <c r="M80" s="5"/>
      <c r="N80" s="5"/>
      <c r="O80" s="5"/>
      <c r="P80" s="1"/>
    </row>
    <row r="81" spans="1:16" ht="69.75" customHeight="1">
      <c r="A81" s="124"/>
      <c r="B81" s="69" t="s">
        <v>104</v>
      </c>
      <c r="C81" s="128" t="s">
        <v>261</v>
      </c>
      <c r="D81" s="9" t="s">
        <v>216</v>
      </c>
      <c r="E81" s="9" t="s">
        <v>108</v>
      </c>
      <c r="F81" s="9" t="s">
        <v>75</v>
      </c>
      <c r="G81" s="9"/>
      <c r="H81" s="168">
        <f t="shared" si="13"/>
        <v>27.6</v>
      </c>
      <c r="I81" s="168">
        <f t="shared" si="13"/>
        <v>27.6</v>
      </c>
      <c r="J81" s="166">
        <f t="shared" si="13"/>
        <v>27.6</v>
      </c>
      <c r="K81" s="166">
        <f t="shared" si="10"/>
        <v>100</v>
      </c>
      <c r="L81" s="235"/>
      <c r="M81" s="5"/>
      <c r="N81" s="5"/>
      <c r="O81" s="5"/>
      <c r="P81" s="1"/>
    </row>
    <row r="82" spans="1:16" ht="39" customHeight="1">
      <c r="A82" s="124"/>
      <c r="B82" s="69" t="s">
        <v>115</v>
      </c>
      <c r="C82" s="128" t="s">
        <v>261</v>
      </c>
      <c r="D82" s="9" t="s">
        <v>216</v>
      </c>
      <c r="E82" s="9" t="s">
        <v>108</v>
      </c>
      <c r="F82" s="9" t="s">
        <v>118</v>
      </c>
      <c r="G82" s="9"/>
      <c r="H82" s="168">
        <f t="shared" si="13"/>
        <v>27.6</v>
      </c>
      <c r="I82" s="168">
        <f t="shared" si="13"/>
        <v>27.6</v>
      </c>
      <c r="J82" s="166">
        <f t="shared" si="13"/>
        <v>27.6</v>
      </c>
      <c r="K82" s="166">
        <f t="shared" si="10"/>
        <v>100</v>
      </c>
      <c r="L82" s="235"/>
      <c r="M82" s="5"/>
      <c r="N82" s="5"/>
      <c r="O82" s="5"/>
      <c r="P82" s="1"/>
    </row>
    <row r="83" spans="1:16" ht="79.5" customHeight="1">
      <c r="A83" s="124"/>
      <c r="B83" s="67" t="s">
        <v>119</v>
      </c>
      <c r="C83" s="128" t="s">
        <v>261</v>
      </c>
      <c r="D83" s="9" t="s">
        <v>216</v>
      </c>
      <c r="E83" s="9" t="s">
        <v>108</v>
      </c>
      <c r="F83" s="9" t="s">
        <v>120</v>
      </c>
      <c r="G83" s="9"/>
      <c r="H83" s="168">
        <f>H84+H86</f>
        <v>27.6</v>
      </c>
      <c r="I83" s="168">
        <f>I84+I86</f>
        <v>27.6</v>
      </c>
      <c r="J83" s="166">
        <f>J84+J86</f>
        <v>27.6</v>
      </c>
      <c r="K83" s="166">
        <f t="shared" si="10"/>
        <v>100</v>
      </c>
      <c r="L83" s="235"/>
      <c r="M83" s="5"/>
      <c r="N83" s="5"/>
      <c r="O83" s="5"/>
      <c r="P83" s="1"/>
    </row>
    <row r="84" spans="1:16" ht="56.25" customHeight="1">
      <c r="A84" s="124"/>
      <c r="B84" s="67" t="s">
        <v>76</v>
      </c>
      <c r="C84" s="128" t="s">
        <v>261</v>
      </c>
      <c r="D84" s="9" t="s">
        <v>216</v>
      </c>
      <c r="E84" s="9" t="s">
        <v>108</v>
      </c>
      <c r="F84" s="9" t="s">
        <v>121</v>
      </c>
      <c r="G84" s="9"/>
      <c r="H84" s="168">
        <f>H85</f>
        <v>19.3</v>
      </c>
      <c r="I84" s="168">
        <f>I85</f>
        <v>19.3</v>
      </c>
      <c r="J84" s="166">
        <f>J85</f>
        <v>19.3</v>
      </c>
      <c r="K84" s="166">
        <f t="shared" si="10"/>
        <v>100</v>
      </c>
      <c r="L84" s="235"/>
      <c r="M84" s="5"/>
      <c r="N84" s="5"/>
      <c r="O84" s="5"/>
      <c r="P84" s="1"/>
    </row>
    <row r="85" spans="1:16" ht="54" customHeight="1">
      <c r="A85" s="124"/>
      <c r="B85" s="67" t="s">
        <v>96</v>
      </c>
      <c r="C85" s="128" t="s">
        <v>261</v>
      </c>
      <c r="D85" s="9" t="s">
        <v>216</v>
      </c>
      <c r="E85" s="9" t="s">
        <v>108</v>
      </c>
      <c r="F85" s="9" t="s">
        <v>121</v>
      </c>
      <c r="G85" s="9" t="s">
        <v>5</v>
      </c>
      <c r="H85" s="168">
        <v>19.3</v>
      </c>
      <c r="I85" s="168">
        <v>19.3</v>
      </c>
      <c r="J85" s="166">
        <v>19.3</v>
      </c>
      <c r="K85" s="166">
        <f t="shared" si="10"/>
        <v>100</v>
      </c>
      <c r="L85" s="235"/>
      <c r="M85" s="5"/>
      <c r="N85" s="5"/>
      <c r="O85" s="5"/>
      <c r="P85" s="1"/>
    </row>
    <row r="86" spans="1:16" ht="117.75" customHeight="1">
      <c r="A86" s="124"/>
      <c r="B86" s="69" t="s">
        <v>191</v>
      </c>
      <c r="C86" s="128" t="s">
        <v>261</v>
      </c>
      <c r="D86" s="9" t="s">
        <v>216</v>
      </c>
      <c r="E86" s="9" t="s">
        <v>108</v>
      </c>
      <c r="F86" s="9" t="s">
        <v>158</v>
      </c>
      <c r="G86" s="9"/>
      <c r="H86" s="168">
        <f>H87</f>
        <v>8.3</v>
      </c>
      <c r="I86" s="168">
        <f>I87</f>
        <v>8.3</v>
      </c>
      <c r="J86" s="166">
        <f>J87</f>
        <v>8.3</v>
      </c>
      <c r="K86" s="166">
        <f t="shared" si="10"/>
        <v>100</v>
      </c>
      <c r="L86" s="235"/>
      <c r="M86" s="236"/>
      <c r="N86" s="5"/>
      <c r="O86" s="5"/>
      <c r="P86" s="1"/>
    </row>
    <row r="87" spans="1:16" ht="49.5" customHeight="1">
      <c r="A87" s="124"/>
      <c r="B87" s="67" t="s">
        <v>96</v>
      </c>
      <c r="C87" s="128" t="s">
        <v>261</v>
      </c>
      <c r="D87" s="9" t="s">
        <v>216</v>
      </c>
      <c r="E87" s="9" t="s">
        <v>108</v>
      </c>
      <c r="F87" s="9" t="s">
        <v>158</v>
      </c>
      <c r="G87" s="9" t="s">
        <v>5</v>
      </c>
      <c r="H87" s="168">
        <v>8.3</v>
      </c>
      <c r="I87" s="168">
        <v>8.3</v>
      </c>
      <c r="J87" s="166">
        <v>8.3</v>
      </c>
      <c r="K87" s="166">
        <f t="shared" si="10"/>
        <v>100</v>
      </c>
      <c r="L87" s="235"/>
      <c r="M87" s="5"/>
      <c r="N87" s="5"/>
      <c r="O87" s="5"/>
      <c r="P87" s="1"/>
    </row>
    <row r="88" spans="1:16" ht="52.5" customHeight="1">
      <c r="A88" s="124"/>
      <c r="B88" s="69" t="s">
        <v>159</v>
      </c>
      <c r="C88" s="128" t="s">
        <v>261</v>
      </c>
      <c r="D88" s="9" t="s">
        <v>216</v>
      </c>
      <c r="E88" s="9" t="s">
        <v>182</v>
      </c>
      <c r="F88" s="9"/>
      <c r="G88" s="9"/>
      <c r="H88" s="168">
        <f aca="true" t="shared" si="14" ref="H88:J92">H89</f>
        <v>26.7</v>
      </c>
      <c r="I88" s="168">
        <f t="shared" si="14"/>
        <v>26.7</v>
      </c>
      <c r="J88" s="166">
        <f t="shared" si="14"/>
        <v>26.7</v>
      </c>
      <c r="K88" s="166">
        <f t="shared" si="10"/>
        <v>100</v>
      </c>
      <c r="L88" s="235"/>
      <c r="M88" s="5"/>
      <c r="N88" s="5"/>
      <c r="O88" s="5"/>
      <c r="P88" s="1"/>
    </row>
    <row r="89" spans="1:16" ht="69.75" customHeight="1">
      <c r="A89" s="124"/>
      <c r="B89" s="69" t="s">
        <v>104</v>
      </c>
      <c r="C89" s="128" t="s">
        <v>261</v>
      </c>
      <c r="D89" s="9" t="s">
        <v>216</v>
      </c>
      <c r="E89" s="9" t="s">
        <v>182</v>
      </c>
      <c r="F89" s="9" t="s">
        <v>75</v>
      </c>
      <c r="G89" s="9"/>
      <c r="H89" s="168">
        <f t="shared" si="14"/>
        <v>26.7</v>
      </c>
      <c r="I89" s="168">
        <f t="shared" si="14"/>
        <v>26.7</v>
      </c>
      <c r="J89" s="166">
        <f t="shared" si="14"/>
        <v>26.7</v>
      </c>
      <c r="K89" s="166">
        <f t="shared" si="10"/>
        <v>100</v>
      </c>
      <c r="L89" s="235"/>
      <c r="M89" s="5"/>
      <c r="N89" s="5"/>
      <c r="O89" s="5"/>
      <c r="P89" s="1"/>
    </row>
    <row r="90" spans="1:16" ht="36.75" customHeight="1">
      <c r="A90" s="124"/>
      <c r="B90" s="69" t="s">
        <v>115</v>
      </c>
      <c r="C90" s="128" t="s">
        <v>261</v>
      </c>
      <c r="D90" s="9" t="s">
        <v>216</v>
      </c>
      <c r="E90" s="9" t="s">
        <v>182</v>
      </c>
      <c r="F90" s="9" t="s">
        <v>118</v>
      </c>
      <c r="G90" s="9"/>
      <c r="H90" s="168">
        <f t="shared" si="14"/>
        <v>26.7</v>
      </c>
      <c r="I90" s="168">
        <f t="shared" si="14"/>
        <v>26.7</v>
      </c>
      <c r="J90" s="166">
        <f t="shared" si="14"/>
        <v>26.7</v>
      </c>
      <c r="K90" s="166">
        <f t="shared" si="10"/>
        <v>100</v>
      </c>
      <c r="L90" s="235"/>
      <c r="M90" s="5"/>
      <c r="N90" s="5"/>
      <c r="O90" s="5"/>
      <c r="P90" s="1"/>
    </row>
    <row r="91" spans="1:16" ht="54.75" customHeight="1">
      <c r="A91" s="124"/>
      <c r="B91" s="69" t="s">
        <v>160</v>
      </c>
      <c r="C91" s="128" t="s">
        <v>261</v>
      </c>
      <c r="D91" s="9" t="s">
        <v>216</v>
      </c>
      <c r="E91" s="9" t="s">
        <v>182</v>
      </c>
      <c r="F91" s="9" t="s">
        <v>156</v>
      </c>
      <c r="G91" s="9"/>
      <c r="H91" s="168">
        <f t="shared" si="14"/>
        <v>26.7</v>
      </c>
      <c r="I91" s="168">
        <f t="shared" si="14"/>
        <v>26.7</v>
      </c>
      <c r="J91" s="166">
        <f t="shared" si="14"/>
        <v>26.7</v>
      </c>
      <c r="K91" s="166">
        <f t="shared" si="10"/>
        <v>100</v>
      </c>
      <c r="L91" s="235"/>
      <c r="M91" s="5"/>
      <c r="N91" s="5"/>
      <c r="O91" s="5"/>
      <c r="P91" s="1"/>
    </row>
    <row r="92" spans="1:16" ht="99.75" customHeight="1">
      <c r="A92" s="124"/>
      <c r="B92" s="67" t="s">
        <v>183</v>
      </c>
      <c r="C92" s="128" t="s">
        <v>261</v>
      </c>
      <c r="D92" s="9" t="s">
        <v>216</v>
      </c>
      <c r="E92" s="9" t="s">
        <v>182</v>
      </c>
      <c r="F92" s="9" t="s">
        <v>157</v>
      </c>
      <c r="G92" s="9"/>
      <c r="H92" s="168">
        <f t="shared" si="14"/>
        <v>26.7</v>
      </c>
      <c r="I92" s="168">
        <f t="shared" si="14"/>
        <v>26.7</v>
      </c>
      <c r="J92" s="166">
        <f t="shared" si="14"/>
        <v>26.7</v>
      </c>
      <c r="K92" s="166">
        <f t="shared" si="10"/>
        <v>100</v>
      </c>
      <c r="L92" s="235"/>
      <c r="M92" s="237"/>
      <c r="N92" s="5"/>
      <c r="O92" s="5"/>
      <c r="P92" s="1"/>
    </row>
    <row r="93" spans="1:16" ht="51.75" customHeight="1">
      <c r="A93" s="124"/>
      <c r="B93" s="67" t="s">
        <v>96</v>
      </c>
      <c r="C93" s="128" t="s">
        <v>261</v>
      </c>
      <c r="D93" s="9" t="s">
        <v>216</v>
      </c>
      <c r="E93" s="9" t="s">
        <v>182</v>
      </c>
      <c r="F93" s="9" t="s">
        <v>157</v>
      </c>
      <c r="G93" s="9" t="s">
        <v>5</v>
      </c>
      <c r="H93" s="168">
        <v>26.7</v>
      </c>
      <c r="I93" s="168">
        <v>26.7</v>
      </c>
      <c r="J93" s="166">
        <v>26.7</v>
      </c>
      <c r="K93" s="166">
        <f t="shared" si="10"/>
        <v>100</v>
      </c>
      <c r="L93" s="235"/>
      <c r="M93" s="237"/>
      <c r="N93" s="5"/>
      <c r="O93" s="5"/>
      <c r="P93" s="1"/>
    </row>
    <row r="94" spans="1:16" ht="22.5" customHeight="1">
      <c r="A94" s="55"/>
      <c r="B94" s="94" t="s">
        <v>245</v>
      </c>
      <c r="C94" s="106" t="s">
        <v>261</v>
      </c>
      <c r="D94" s="66" t="s">
        <v>220</v>
      </c>
      <c r="E94" s="91" t="s">
        <v>389</v>
      </c>
      <c r="F94" s="9"/>
      <c r="G94" s="9"/>
      <c r="H94" s="167">
        <f>H95+H107</f>
        <v>3611.9</v>
      </c>
      <c r="I94" s="167">
        <f>I95+I107</f>
        <v>3611.9</v>
      </c>
      <c r="J94" s="165">
        <f>J95+J107</f>
        <v>3370.3999999999996</v>
      </c>
      <c r="K94" s="165">
        <f t="shared" si="10"/>
        <v>93.31376837675461</v>
      </c>
      <c r="L94" s="238"/>
      <c r="M94" s="5"/>
      <c r="N94" s="5"/>
      <c r="O94" s="5"/>
      <c r="P94" s="1"/>
    </row>
    <row r="95" spans="1:16" ht="32.25">
      <c r="A95" s="56"/>
      <c r="B95" s="68" t="s">
        <v>226</v>
      </c>
      <c r="C95" s="128" t="s">
        <v>261</v>
      </c>
      <c r="D95" s="9" t="s">
        <v>220</v>
      </c>
      <c r="E95" s="9" t="s">
        <v>209</v>
      </c>
      <c r="F95" s="9"/>
      <c r="G95" s="9"/>
      <c r="H95" s="168">
        <f>H96+H101</f>
        <v>3559.9</v>
      </c>
      <c r="I95" s="168">
        <f>I96+I101</f>
        <v>3559.9</v>
      </c>
      <c r="J95" s="166">
        <f>J96+J101</f>
        <v>3318.7</v>
      </c>
      <c r="K95" s="166">
        <f t="shared" si="10"/>
        <v>93.22452877889828</v>
      </c>
      <c r="L95" s="238"/>
      <c r="M95" s="5"/>
      <c r="N95" s="5"/>
      <c r="O95" s="5"/>
      <c r="P95" s="1"/>
    </row>
    <row r="96" spans="1:16" ht="67.5" customHeight="1">
      <c r="A96" s="56"/>
      <c r="B96" s="68" t="s">
        <v>100</v>
      </c>
      <c r="C96" s="128" t="s">
        <v>261</v>
      </c>
      <c r="D96" s="9" t="s">
        <v>220</v>
      </c>
      <c r="E96" s="9" t="s">
        <v>209</v>
      </c>
      <c r="F96" s="9" t="s">
        <v>77</v>
      </c>
      <c r="G96" s="9"/>
      <c r="H96" s="168">
        <f aca="true" t="shared" si="15" ref="H96:J99">H97</f>
        <v>3559.9</v>
      </c>
      <c r="I96" s="168">
        <f t="shared" si="15"/>
        <v>3559.9</v>
      </c>
      <c r="J96" s="166">
        <f t="shared" si="15"/>
        <v>3318.7</v>
      </c>
      <c r="K96" s="166">
        <f t="shared" si="10"/>
        <v>93.22452877889828</v>
      </c>
      <c r="L96" s="238"/>
      <c r="M96" s="5"/>
      <c r="N96" s="5"/>
      <c r="O96" s="5"/>
      <c r="P96" s="1"/>
    </row>
    <row r="97" spans="1:16" ht="36" customHeight="1">
      <c r="A97" s="56"/>
      <c r="B97" s="68" t="s">
        <v>115</v>
      </c>
      <c r="C97" s="128" t="s">
        <v>261</v>
      </c>
      <c r="D97" s="9" t="s">
        <v>220</v>
      </c>
      <c r="E97" s="9" t="s">
        <v>209</v>
      </c>
      <c r="F97" s="9" t="s">
        <v>78</v>
      </c>
      <c r="G97" s="9"/>
      <c r="H97" s="168">
        <f t="shared" si="15"/>
        <v>3559.9</v>
      </c>
      <c r="I97" s="168">
        <f t="shared" si="15"/>
        <v>3559.9</v>
      </c>
      <c r="J97" s="166">
        <f t="shared" si="15"/>
        <v>3318.7</v>
      </c>
      <c r="K97" s="166">
        <f t="shared" si="10"/>
        <v>93.22452877889828</v>
      </c>
      <c r="L97" s="238"/>
      <c r="M97" s="5"/>
      <c r="N97" s="5"/>
      <c r="O97" s="5"/>
      <c r="P97" s="1"/>
    </row>
    <row r="98" spans="1:16" ht="83.25" customHeight="1">
      <c r="A98" s="56"/>
      <c r="B98" s="68" t="s">
        <v>122</v>
      </c>
      <c r="C98" s="128" t="s">
        <v>261</v>
      </c>
      <c r="D98" s="9" t="s">
        <v>220</v>
      </c>
      <c r="E98" s="9" t="s">
        <v>209</v>
      </c>
      <c r="F98" s="9" t="s">
        <v>79</v>
      </c>
      <c r="G98" s="9"/>
      <c r="H98" s="168">
        <f t="shared" si="15"/>
        <v>3559.9</v>
      </c>
      <c r="I98" s="168">
        <f t="shared" si="15"/>
        <v>3559.9</v>
      </c>
      <c r="J98" s="166">
        <f t="shared" si="15"/>
        <v>3318.7</v>
      </c>
      <c r="K98" s="166">
        <f t="shared" si="10"/>
        <v>93.22452877889828</v>
      </c>
      <c r="L98" s="238"/>
      <c r="M98" s="5"/>
      <c r="N98" s="5"/>
      <c r="O98" s="5"/>
      <c r="P98" s="1"/>
    </row>
    <row r="99" spans="1:16" ht="105" customHeight="1">
      <c r="A99" s="56"/>
      <c r="B99" s="68" t="s">
        <v>61</v>
      </c>
      <c r="C99" s="128" t="s">
        <v>261</v>
      </c>
      <c r="D99" s="9" t="s">
        <v>220</v>
      </c>
      <c r="E99" s="9" t="s">
        <v>209</v>
      </c>
      <c r="F99" s="9" t="s">
        <v>80</v>
      </c>
      <c r="G99" s="9"/>
      <c r="H99" s="168">
        <f t="shared" si="15"/>
        <v>3559.9</v>
      </c>
      <c r="I99" s="168">
        <f t="shared" si="15"/>
        <v>3559.9</v>
      </c>
      <c r="J99" s="166">
        <f t="shared" si="15"/>
        <v>3318.7</v>
      </c>
      <c r="K99" s="166">
        <f t="shared" si="10"/>
        <v>93.22452877889828</v>
      </c>
      <c r="L99" s="238"/>
      <c r="M99" s="5"/>
      <c r="N99" s="5"/>
      <c r="O99" s="5"/>
      <c r="P99" s="1"/>
    </row>
    <row r="100" spans="1:16" ht="51.75" customHeight="1">
      <c r="A100" s="55"/>
      <c r="B100" s="67" t="s">
        <v>96</v>
      </c>
      <c r="C100" s="128" t="s">
        <v>261</v>
      </c>
      <c r="D100" s="9" t="s">
        <v>220</v>
      </c>
      <c r="E100" s="9" t="s">
        <v>209</v>
      </c>
      <c r="F100" s="9" t="s">
        <v>80</v>
      </c>
      <c r="G100" s="9" t="s">
        <v>5</v>
      </c>
      <c r="H100" s="168">
        <v>3559.9</v>
      </c>
      <c r="I100" s="168">
        <v>3559.9</v>
      </c>
      <c r="J100" s="166">
        <v>3318.7</v>
      </c>
      <c r="K100" s="166">
        <f t="shared" si="10"/>
        <v>93.22452877889828</v>
      </c>
      <c r="L100" s="238"/>
      <c r="M100" s="5"/>
      <c r="N100" s="5"/>
      <c r="O100" s="5"/>
      <c r="P100" s="1"/>
    </row>
    <row r="101" spans="1:16" ht="32.25" hidden="1">
      <c r="A101" s="55"/>
      <c r="B101" s="68" t="s">
        <v>45</v>
      </c>
      <c r="C101" s="128" t="s">
        <v>261</v>
      </c>
      <c r="D101" s="9" t="s">
        <v>220</v>
      </c>
      <c r="E101" s="9" t="s">
        <v>209</v>
      </c>
      <c r="F101" s="9" t="s">
        <v>42</v>
      </c>
      <c r="G101" s="9"/>
      <c r="H101" s="168">
        <f>H102</f>
        <v>0</v>
      </c>
      <c r="I101" s="168">
        <f>I102</f>
        <v>0</v>
      </c>
      <c r="J101" s="166"/>
      <c r="K101" s="166" t="e">
        <f t="shared" si="10"/>
        <v>#DIV/0!</v>
      </c>
      <c r="L101" s="238"/>
      <c r="M101" s="5"/>
      <c r="N101" s="5"/>
      <c r="O101" s="5"/>
      <c r="P101" s="1"/>
    </row>
    <row r="102" spans="1:16" ht="79.5" hidden="1">
      <c r="A102" s="55"/>
      <c r="B102" s="68" t="s">
        <v>46</v>
      </c>
      <c r="C102" s="128" t="s">
        <v>261</v>
      </c>
      <c r="D102" s="9" t="s">
        <v>220</v>
      </c>
      <c r="E102" s="9" t="s">
        <v>209</v>
      </c>
      <c r="F102" s="9" t="s">
        <v>43</v>
      </c>
      <c r="G102" s="9"/>
      <c r="H102" s="168">
        <f>H103+H105</f>
        <v>0</v>
      </c>
      <c r="I102" s="168">
        <f>I103+I105</f>
        <v>0</v>
      </c>
      <c r="J102" s="166"/>
      <c r="K102" s="166" t="e">
        <f t="shared" si="10"/>
        <v>#DIV/0!</v>
      </c>
      <c r="L102" s="238"/>
      <c r="M102" s="5"/>
      <c r="N102" s="5"/>
      <c r="O102" s="5"/>
      <c r="P102" s="1"/>
    </row>
    <row r="103" spans="1:16" ht="48" hidden="1">
      <c r="A103" s="55"/>
      <c r="B103" s="68" t="s">
        <v>47</v>
      </c>
      <c r="C103" s="128" t="s">
        <v>261</v>
      </c>
      <c r="D103" s="9" t="s">
        <v>220</v>
      </c>
      <c r="E103" s="9" t="s">
        <v>209</v>
      </c>
      <c r="F103" s="9" t="s">
        <v>44</v>
      </c>
      <c r="G103" s="9"/>
      <c r="H103" s="168">
        <f>H104</f>
        <v>0</v>
      </c>
      <c r="I103" s="168">
        <f>I104</f>
        <v>0</v>
      </c>
      <c r="J103" s="166"/>
      <c r="K103" s="166" t="e">
        <f t="shared" si="10"/>
        <v>#DIV/0!</v>
      </c>
      <c r="L103" s="238"/>
      <c r="M103" s="5"/>
      <c r="N103" s="5"/>
      <c r="O103" s="5"/>
      <c r="P103" s="1"/>
    </row>
    <row r="104" spans="1:16" ht="48" hidden="1">
      <c r="A104" s="55"/>
      <c r="B104" s="68" t="s">
        <v>9</v>
      </c>
      <c r="C104" s="128" t="s">
        <v>261</v>
      </c>
      <c r="D104" s="9" t="s">
        <v>220</v>
      </c>
      <c r="E104" s="9" t="s">
        <v>209</v>
      </c>
      <c r="F104" s="9" t="s">
        <v>44</v>
      </c>
      <c r="G104" s="9" t="s">
        <v>5</v>
      </c>
      <c r="H104" s="168"/>
      <c r="I104" s="168"/>
      <c r="J104" s="166"/>
      <c r="K104" s="166" t="e">
        <f t="shared" si="10"/>
        <v>#DIV/0!</v>
      </c>
      <c r="L104" s="238"/>
      <c r="M104" s="5"/>
      <c r="N104" s="5"/>
      <c r="O104" s="5"/>
      <c r="P104" s="1"/>
    </row>
    <row r="105" spans="1:16" ht="48" hidden="1">
      <c r="A105" s="55"/>
      <c r="B105" s="68" t="s">
        <v>47</v>
      </c>
      <c r="C105" s="128" t="s">
        <v>261</v>
      </c>
      <c r="D105" s="9" t="s">
        <v>220</v>
      </c>
      <c r="E105" s="9" t="s">
        <v>209</v>
      </c>
      <c r="F105" s="9" t="s">
        <v>52</v>
      </c>
      <c r="G105" s="9"/>
      <c r="H105" s="168">
        <f>H106</f>
        <v>0</v>
      </c>
      <c r="I105" s="168">
        <f>I106</f>
        <v>0</v>
      </c>
      <c r="J105" s="166"/>
      <c r="K105" s="166" t="e">
        <f t="shared" si="10"/>
        <v>#DIV/0!</v>
      </c>
      <c r="L105" s="238"/>
      <c r="M105" s="5"/>
      <c r="N105" s="5"/>
      <c r="O105" s="5"/>
      <c r="P105" s="1"/>
    </row>
    <row r="106" spans="1:16" ht="48" hidden="1">
      <c r="A106" s="55"/>
      <c r="B106" s="68" t="s">
        <v>9</v>
      </c>
      <c r="C106" s="128" t="s">
        <v>261</v>
      </c>
      <c r="D106" s="9" t="s">
        <v>220</v>
      </c>
      <c r="E106" s="9" t="s">
        <v>209</v>
      </c>
      <c r="F106" s="9" t="s">
        <v>52</v>
      </c>
      <c r="G106" s="9" t="s">
        <v>5</v>
      </c>
      <c r="H106" s="168"/>
      <c r="I106" s="168"/>
      <c r="J106" s="166"/>
      <c r="K106" s="166" t="e">
        <f t="shared" si="10"/>
        <v>#DIV/0!</v>
      </c>
      <c r="L106" s="238"/>
      <c r="M106" s="5"/>
      <c r="N106" s="5"/>
      <c r="O106" s="5"/>
      <c r="P106" s="1"/>
    </row>
    <row r="107" spans="1:16" ht="36.75" customHeight="1">
      <c r="A107" s="55"/>
      <c r="B107" s="68" t="s">
        <v>51</v>
      </c>
      <c r="C107" s="107" t="s">
        <v>261</v>
      </c>
      <c r="D107" s="11" t="s">
        <v>220</v>
      </c>
      <c r="E107" s="11" t="s">
        <v>36</v>
      </c>
      <c r="F107" s="11"/>
      <c r="G107" s="11"/>
      <c r="H107" s="168">
        <f>H108+H116</f>
        <v>52</v>
      </c>
      <c r="I107" s="168">
        <f>I108+I116</f>
        <v>52</v>
      </c>
      <c r="J107" s="168">
        <f>J108+J116</f>
        <v>51.7</v>
      </c>
      <c r="K107" s="166">
        <f t="shared" si="10"/>
        <v>99.42307692307692</v>
      </c>
      <c r="L107" s="238"/>
      <c r="M107" s="5"/>
      <c r="N107" s="5"/>
      <c r="O107" s="5"/>
      <c r="P107" s="1"/>
    </row>
    <row r="108" spans="1:16" ht="72.75" customHeight="1">
      <c r="A108" s="55"/>
      <c r="B108" s="78" t="s">
        <v>281</v>
      </c>
      <c r="C108" s="107" t="s">
        <v>261</v>
      </c>
      <c r="D108" s="11" t="s">
        <v>220</v>
      </c>
      <c r="E108" s="11" t="s">
        <v>36</v>
      </c>
      <c r="F108" s="11" t="s">
        <v>282</v>
      </c>
      <c r="G108" s="72"/>
      <c r="H108" s="300">
        <f>H109</f>
        <v>47</v>
      </c>
      <c r="I108" s="168">
        <f aca="true" t="shared" si="16" ref="I108:J111">I109</f>
        <v>47</v>
      </c>
      <c r="J108" s="166">
        <f t="shared" si="16"/>
        <v>46.7</v>
      </c>
      <c r="K108" s="166">
        <f t="shared" si="10"/>
        <v>99.36170212765958</v>
      </c>
      <c r="L108" s="238"/>
      <c r="M108" s="5"/>
      <c r="N108" s="5"/>
      <c r="O108" s="5"/>
      <c r="P108" s="1"/>
    </row>
    <row r="109" spans="1:16" ht="34.5" customHeight="1">
      <c r="A109" s="55"/>
      <c r="B109" s="103" t="s">
        <v>115</v>
      </c>
      <c r="C109" s="107" t="s">
        <v>261</v>
      </c>
      <c r="D109" s="11" t="s">
        <v>220</v>
      </c>
      <c r="E109" s="11" t="s">
        <v>36</v>
      </c>
      <c r="F109" s="11" t="s">
        <v>283</v>
      </c>
      <c r="G109" s="11"/>
      <c r="H109" s="300">
        <f>H110</f>
        <v>47</v>
      </c>
      <c r="I109" s="168">
        <f t="shared" si="16"/>
        <v>47</v>
      </c>
      <c r="J109" s="166">
        <f t="shared" si="16"/>
        <v>46.7</v>
      </c>
      <c r="K109" s="166">
        <f t="shared" si="10"/>
        <v>99.36170212765958</v>
      </c>
      <c r="L109" s="231"/>
      <c r="M109" s="5"/>
      <c r="N109" s="5"/>
      <c r="O109" s="5"/>
      <c r="P109" s="1"/>
    </row>
    <row r="110" spans="1:16" ht="97.5" customHeight="1">
      <c r="A110" s="55"/>
      <c r="B110" s="77" t="s">
        <v>284</v>
      </c>
      <c r="C110" s="107" t="s">
        <v>261</v>
      </c>
      <c r="D110" s="11" t="s">
        <v>220</v>
      </c>
      <c r="E110" s="11" t="s">
        <v>36</v>
      </c>
      <c r="F110" s="11" t="s">
        <v>285</v>
      </c>
      <c r="G110" s="11"/>
      <c r="H110" s="300">
        <f>H111</f>
        <v>47</v>
      </c>
      <c r="I110" s="168">
        <f t="shared" si="16"/>
        <v>47</v>
      </c>
      <c r="J110" s="166">
        <f t="shared" si="16"/>
        <v>46.7</v>
      </c>
      <c r="K110" s="166">
        <f t="shared" si="10"/>
        <v>99.36170212765958</v>
      </c>
      <c r="L110" s="231"/>
      <c r="M110" s="5"/>
      <c r="N110" s="5"/>
      <c r="O110" s="5"/>
      <c r="P110" s="1"/>
    </row>
    <row r="111" spans="1:16" ht="35.25" customHeight="1">
      <c r="A111" s="55"/>
      <c r="B111" s="77" t="s">
        <v>39</v>
      </c>
      <c r="C111" s="107" t="s">
        <v>261</v>
      </c>
      <c r="D111" s="11" t="s">
        <v>220</v>
      </c>
      <c r="E111" s="11" t="s">
        <v>36</v>
      </c>
      <c r="F111" s="11" t="s">
        <v>381</v>
      </c>
      <c r="G111" s="11"/>
      <c r="H111" s="300">
        <f>H112</f>
        <v>47</v>
      </c>
      <c r="I111" s="168">
        <f t="shared" si="16"/>
        <v>47</v>
      </c>
      <c r="J111" s="166">
        <f t="shared" si="16"/>
        <v>46.7</v>
      </c>
      <c r="K111" s="166">
        <f t="shared" si="10"/>
        <v>99.36170212765958</v>
      </c>
      <c r="L111" s="231"/>
      <c r="M111" s="5"/>
      <c r="N111" s="5"/>
      <c r="O111" s="5"/>
      <c r="P111" s="1"/>
    </row>
    <row r="112" spans="1:16" ht="52.5" customHeight="1">
      <c r="A112" s="55"/>
      <c r="B112" s="77" t="s">
        <v>9</v>
      </c>
      <c r="C112" s="107" t="s">
        <v>261</v>
      </c>
      <c r="D112" s="11" t="s">
        <v>220</v>
      </c>
      <c r="E112" s="11" t="s">
        <v>36</v>
      </c>
      <c r="F112" s="11" t="s">
        <v>381</v>
      </c>
      <c r="G112" s="11" t="s">
        <v>5</v>
      </c>
      <c r="H112" s="300">
        <v>47</v>
      </c>
      <c r="I112" s="168">
        <v>47</v>
      </c>
      <c r="J112" s="166">
        <v>46.7</v>
      </c>
      <c r="K112" s="166">
        <f t="shared" si="10"/>
        <v>99.36170212765958</v>
      </c>
      <c r="L112" s="231"/>
      <c r="M112" s="5"/>
      <c r="N112" s="5"/>
      <c r="O112" s="5"/>
      <c r="P112" s="1"/>
    </row>
    <row r="113" spans="1:16" ht="18.75" hidden="1">
      <c r="A113" s="55"/>
      <c r="B113" s="78"/>
      <c r="C113" s="107" t="s">
        <v>261</v>
      </c>
      <c r="D113" s="11" t="s">
        <v>220</v>
      </c>
      <c r="E113" s="11" t="s">
        <v>36</v>
      </c>
      <c r="F113" s="11"/>
      <c r="G113" s="11"/>
      <c r="H113" s="168"/>
      <c r="I113" s="168"/>
      <c r="J113" s="166"/>
      <c r="K113" s="168"/>
      <c r="L113" s="231"/>
      <c r="M113" s="5"/>
      <c r="N113" s="5"/>
      <c r="O113" s="5"/>
      <c r="P113" s="1"/>
    </row>
    <row r="114" spans="1:16" ht="18.75" hidden="1">
      <c r="A114" s="55"/>
      <c r="B114" s="78"/>
      <c r="C114" s="107" t="s">
        <v>261</v>
      </c>
      <c r="D114" s="11" t="s">
        <v>220</v>
      </c>
      <c r="E114" s="11" t="s">
        <v>36</v>
      </c>
      <c r="F114" s="11"/>
      <c r="G114" s="11"/>
      <c r="H114" s="168"/>
      <c r="I114" s="168"/>
      <c r="J114" s="166"/>
      <c r="K114" s="168"/>
      <c r="L114" s="231"/>
      <c r="M114" s="5"/>
      <c r="N114" s="5"/>
      <c r="O114" s="5"/>
      <c r="P114" s="1"/>
    </row>
    <row r="115" spans="1:16" ht="48" hidden="1">
      <c r="A115" s="55"/>
      <c r="B115" s="78" t="s">
        <v>9</v>
      </c>
      <c r="C115" s="107" t="s">
        <v>261</v>
      </c>
      <c r="D115" s="11" t="s">
        <v>220</v>
      </c>
      <c r="E115" s="11" t="s">
        <v>36</v>
      </c>
      <c r="F115" s="11"/>
      <c r="G115" s="11" t="s">
        <v>5</v>
      </c>
      <c r="H115" s="168"/>
      <c r="I115" s="168"/>
      <c r="J115" s="166"/>
      <c r="K115" s="168"/>
      <c r="L115" s="231"/>
      <c r="M115" s="5"/>
      <c r="N115" s="5"/>
      <c r="O115" s="5"/>
      <c r="P115" s="1"/>
    </row>
    <row r="116" spans="1:16" ht="68.25" customHeight="1">
      <c r="A116" s="55"/>
      <c r="B116" s="68" t="s">
        <v>101</v>
      </c>
      <c r="C116" s="128" t="s">
        <v>261</v>
      </c>
      <c r="D116" s="9" t="s">
        <v>220</v>
      </c>
      <c r="E116" s="9" t="s">
        <v>36</v>
      </c>
      <c r="F116" s="9" t="s">
        <v>81</v>
      </c>
      <c r="G116" s="9"/>
      <c r="H116" s="168">
        <f aca="true" t="shared" si="17" ref="H116:J119">H117</f>
        <v>5</v>
      </c>
      <c r="I116" s="168">
        <f t="shared" si="17"/>
        <v>5</v>
      </c>
      <c r="J116" s="166" t="str">
        <f t="shared" si="17"/>
        <v>5,0</v>
      </c>
      <c r="K116" s="166">
        <f>J116/I116*100</f>
        <v>100</v>
      </c>
      <c r="L116" s="231"/>
      <c r="M116" s="5"/>
      <c r="N116" s="5"/>
      <c r="O116" s="5"/>
      <c r="P116" s="1"/>
    </row>
    <row r="117" spans="1:16" ht="38.25" customHeight="1">
      <c r="A117" s="55"/>
      <c r="B117" s="78" t="s">
        <v>115</v>
      </c>
      <c r="C117" s="107" t="s">
        <v>261</v>
      </c>
      <c r="D117" s="11" t="s">
        <v>220</v>
      </c>
      <c r="E117" s="11" t="s">
        <v>36</v>
      </c>
      <c r="F117" s="11" t="s">
        <v>82</v>
      </c>
      <c r="G117" s="11"/>
      <c r="H117" s="168">
        <f t="shared" si="17"/>
        <v>5</v>
      </c>
      <c r="I117" s="168">
        <f t="shared" si="17"/>
        <v>5</v>
      </c>
      <c r="J117" s="166" t="str">
        <f t="shared" si="17"/>
        <v>5,0</v>
      </c>
      <c r="K117" s="166">
        <f>J117/I117*100</f>
        <v>100</v>
      </c>
      <c r="L117" s="231"/>
      <c r="M117" s="5"/>
      <c r="N117" s="5"/>
      <c r="O117" s="5"/>
      <c r="P117" s="1"/>
    </row>
    <row r="118" spans="1:16" ht="56.25" customHeight="1">
      <c r="A118" s="55"/>
      <c r="B118" s="78" t="s">
        <v>123</v>
      </c>
      <c r="C118" s="107" t="s">
        <v>261</v>
      </c>
      <c r="D118" s="11" t="s">
        <v>220</v>
      </c>
      <c r="E118" s="11" t="s">
        <v>36</v>
      </c>
      <c r="F118" s="11" t="s">
        <v>83</v>
      </c>
      <c r="G118" s="11"/>
      <c r="H118" s="168">
        <f t="shared" si="17"/>
        <v>5</v>
      </c>
      <c r="I118" s="168">
        <f t="shared" si="17"/>
        <v>5</v>
      </c>
      <c r="J118" s="166" t="str">
        <f t="shared" si="17"/>
        <v>5,0</v>
      </c>
      <c r="K118" s="166">
        <f>J118/I118*100</f>
        <v>100</v>
      </c>
      <c r="L118" s="231"/>
      <c r="M118" s="5"/>
      <c r="N118" s="5"/>
      <c r="O118" s="5"/>
      <c r="P118" s="1"/>
    </row>
    <row r="119" spans="1:16" ht="42" customHeight="1">
      <c r="A119" s="55"/>
      <c r="B119" s="78" t="s">
        <v>124</v>
      </c>
      <c r="C119" s="107" t="s">
        <v>261</v>
      </c>
      <c r="D119" s="11" t="s">
        <v>220</v>
      </c>
      <c r="E119" s="11" t="s">
        <v>36</v>
      </c>
      <c r="F119" s="11" t="s">
        <v>167</v>
      </c>
      <c r="G119" s="11"/>
      <c r="H119" s="168">
        <f t="shared" si="17"/>
        <v>5</v>
      </c>
      <c r="I119" s="168">
        <f t="shared" si="17"/>
        <v>5</v>
      </c>
      <c r="J119" s="166" t="str">
        <f t="shared" si="17"/>
        <v>5,0</v>
      </c>
      <c r="K119" s="166">
        <f>J119/I119*100</f>
        <v>100</v>
      </c>
      <c r="L119" s="231"/>
      <c r="M119" s="5"/>
      <c r="N119" s="5"/>
      <c r="O119" s="5"/>
      <c r="P119" s="1"/>
    </row>
    <row r="120" spans="1:16" ht="49.5" customHeight="1">
      <c r="A120" s="55"/>
      <c r="B120" s="77" t="s">
        <v>96</v>
      </c>
      <c r="C120" s="107" t="s">
        <v>261</v>
      </c>
      <c r="D120" s="11" t="s">
        <v>220</v>
      </c>
      <c r="E120" s="11" t="s">
        <v>36</v>
      </c>
      <c r="F120" s="11" t="s">
        <v>167</v>
      </c>
      <c r="G120" s="11" t="s">
        <v>5</v>
      </c>
      <c r="H120" s="168">
        <v>5</v>
      </c>
      <c r="I120" s="168">
        <v>5</v>
      </c>
      <c r="J120" s="166" t="s">
        <v>299</v>
      </c>
      <c r="K120" s="166">
        <f>J120/I120*100</f>
        <v>100</v>
      </c>
      <c r="L120" s="231"/>
      <c r="M120" s="5"/>
      <c r="N120" s="5"/>
      <c r="O120" s="5"/>
      <c r="P120" s="1"/>
    </row>
    <row r="121" spans="1:16" ht="31.5" customHeight="1">
      <c r="A121" s="55"/>
      <c r="B121" s="83" t="s">
        <v>203</v>
      </c>
      <c r="C121" s="106" t="s">
        <v>261</v>
      </c>
      <c r="D121" s="72" t="s">
        <v>205</v>
      </c>
      <c r="E121" s="91" t="s">
        <v>389</v>
      </c>
      <c r="F121" s="11"/>
      <c r="G121" s="11"/>
      <c r="H121" s="167">
        <f>H135+H122+H154</f>
        <v>3954</v>
      </c>
      <c r="I121" s="167">
        <f>I135+I122+I154</f>
        <v>3954</v>
      </c>
      <c r="J121" s="165">
        <f>J135+J122+J154</f>
        <v>3745.2999999999997</v>
      </c>
      <c r="K121" s="165">
        <f aca="true" t="shared" si="18" ref="K121:K184">J121/I121*100</f>
        <v>94.72180070814365</v>
      </c>
      <c r="L121" s="231"/>
      <c r="M121" s="5"/>
      <c r="N121" s="5"/>
      <c r="O121" s="5"/>
      <c r="P121" s="1"/>
    </row>
    <row r="122" spans="1:16" ht="21.75" customHeight="1">
      <c r="A122" s="55"/>
      <c r="B122" s="73" t="s">
        <v>64</v>
      </c>
      <c r="C122" s="107" t="s">
        <v>261</v>
      </c>
      <c r="D122" s="11" t="s">
        <v>205</v>
      </c>
      <c r="E122" s="11" t="s">
        <v>215</v>
      </c>
      <c r="F122" s="11"/>
      <c r="G122" s="11"/>
      <c r="H122" s="168">
        <f aca="true" t="shared" si="19" ref="H122:J124">H123</f>
        <v>229</v>
      </c>
      <c r="I122" s="168">
        <f t="shared" si="19"/>
        <v>229</v>
      </c>
      <c r="J122" s="166">
        <f t="shared" si="19"/>
        <v>224.1</v>
      </c>
      <c r="K122" s="166">
        <f t="shared" si="18"/>
        <v>97.86026200873363</v>
      </c>
      <c r="L122" s="231"/>
      <c r="M122" s="5"/>
      <c r="N122" s="5"/>
      <c r="O122" s="5"/>
      <c r="P122" s="1"/>
    </row>
    <row r="123" spans="1:16" ht="72" customHeight="1">
      <c r="A123" s="55"/>
      <c r="B123" s="73" t="s">
        <v>106</v>
      </c>
      <c r="C123" s="107" t="s">
        <v>261</v>
      </c>
      <c r="D123" s="11" t="s">
        <v>205</v>
      </c>
      <c r="E123" s="11" t="s">
        <v>215</v>
      </c>
      <c r="F123" s="11" t="s">
        <v>84</v>
      </c>
      <c r="G123" s="11"/>
      <c r="H123" s="168">
        <f t="shared" si="19"/>
        <v>229</v>
      </c>
      <c r="I123" s="168">
        <f t="shared" si="19"/>
        <v>229</v>
      </c>
      <c r="J123" s="166">
        <f t="shared" si="19"/>
        <v>224.1</v>
      </c>
      <c r="K123" s="166">
        <f t="shared" si="18"/>
        <v>97.86026200873363</v>
      </c>
      <c r="L123" s="231"/>
      <c r="M123" s="5"/>
      <c r="N123" s="5"/>
      <c r="O123" s="5"/>
      <c r="P123" s="1"/>
    </row>
    <row r="124" spans="1:16" ht="21.75" customHeight="1">
      <c r="A124" s="55"/>
      <c r="B124" s="73" t="s">
        <v>115</v>
      </c>
      <c r="C124" s="107" t="s">
        <v>261</v>
      </c>
      <c r="D124" s="11" t="s">
        <v>205</v>
      </c>
      <c r="E124" s="11" t="s">
        <v>215</v>
      </c>
      <c r="F124" s="11" t="s">
        <v>125</v>
      </c>
      <c r="G124" s="11"/>
      <c r="H124" s="168">
        <f t="shared" si="19"/>
        <v>229</v>
      </c>
      <c r="I124" s="168">
        <f t="shared" si="19"/>
        <v>229</v>
      </c>
      <c r="J124" s="166">
        <f t="shared" si="19"/>
        <v>224.1</v>
      </c>
      <c r="K124" s="166">
        <f t="shared" si="18"/>
        <v>97.86026200873363</v>
      </c>
      <c r="L124" s="231"/>
      <c r="M124" s="5"/>
      <c r="N124" s="5"/>
      <c r="O124" s="5"/>
      <c r="P124" s="1"/>
    </row>
    <row r="125" spans="1:16" ht="51.75" customHeight="1">
      <c r="A125" s="55"/>
      <c r="B125" s="73" t="s">
        <v>126</v>
      </c>
      <c r="C125" s="107" t="s">
        <v>261</v>
      </c>
      <c r="D125" s="11" t="s">
        <v>205</v>
      </c>
      <c r="E125" s="11" t="s">
        <v>215</v>
      </c>
      <c r="F125" s="11" t="s">
        <v>127</v>
      </c>
      <c r="G125" s="11"/>
      <c r="H125" s="168">
        <f>H128+H130+H132</f>
        <v>229</v>
      </c>
      <c r="I125" s="168">
        <f>I128+I130+I132</f>
        <v>229</v>
      </c>
      <c r="J125" s="166">
        <f>J128+J130+J132</f>
        <v>224.1</v>
      </c>
      <c r="K125" s="166">
        <f t="shared" si="18"/>
        <v>97.86026200873363</v>
      </c>
      <c r="L125" s="231"/>
      <c r="M125" s="5"/>
      <c r="N125" s="5"/>
      <c r="O125" s="5"/>
      <c r="P125" s="1"/>
    </row>
    <row r="126" spans="1:16" ht="30" customHeight="1" hidden="1">
      <c r="A126" s="55"/>
      <c r="B126" s="73" t="s">
        <v>99</v>
      </c>
      <c r="C126" s="107" t="s">
        <v>261</v>
      </c>
      <c r="D126" s="11" t="s">
        <v>205</v>
      </c>
      <c r="E126" s="11" t="s">
        <v>215</v>
      </c>
      <c r="F126" s="11" t="s">
        <v>128</v>
      </c>
      <c r="G126" s="11"/>
      <c r="H126" s="251">
        <f>H127</f>
        <v>0</v>
      </c>
      <c r="I126" s="251">
        <f>I127</f>
        <v>0</v>
      </c>
      <c r="J126" s="254">
        <f>J127</f>
        <v>0</v>
      </c>
      <c r="K126" s="166" t="e">
        <f t="shared" si="18"/>
        <v>#DIV/0!</v>
      </c>
      <c r="L126" s="231"/>
      <c r="M126" s="5"/>
      <c r="N126" s="5"/>
      <c r="O126" s="5"/>
      <c r="P126" s="1"/>
    </row>
    <row r="127" spans="1:16" ht="33.75" customHeight="1" hidden="1">
      <c r="A127" s="55"/>
      <c r="B127" s="77" t="s">
        <v>96</v>
      </c>
      <c r="C127" s="107" t="s">
        <v>261</v>
      </c>
      <c r="D127" s="11" t="s">
        <v>205</v>
      </c>
      <c r="E127" s="11" t="s">
        <v>215</v>
      </c>
      <c r="F127" s="11" t="s">
        <v>128</v>
      </c>
      <c r="G127" s="11" t="s">
        <v>5</v>
      </c>
      <c r="H127" s="251"/>
      <c r="I127" s="251"/>
      <c r="J127" s="254"/>
      <c r="K127" s="166" t="e">
        <f t="shared" si="18"/>
        <v>#DIV/0!</v>
      </c>
      <c r="L127" s="231"/>
      <c r="M127" s="5"/>
      <c r="N127" s="5"/>
      <c r="O127" s="5"/>
      <c r="P127" s="1"/>
    </row>
    <row r="128" spans="1:16" ht="51.75" customHeight="1">
      <c r="A128" s="55"/>
      <c r="B128" s="73" t="s">
        <v>63</v>
      </c>
      <c r="C128" s="107" t="s">
        <v>261</v>
      </c>
      <c r="D128" s="11" t="s">
        <v>205</v>
      </c>
      <c r="E128" s="11" t="s">
        <v>215</v>
      </c>
      <c r="F128" s="11" t="s">
        <v>129</v>
      </c>
      <c r="G128" s="11"/>
      <c r="H128" s="168">
        <f>H129</f>
        <v>229</v>
      </c>
      <c r="I128" s="168">
        <f>I129</f>
        <v>229</v>
      </c>
      <c r="J128" s="166">
        <f>J129</f>
        <v>224.1</v>
      </c>
      <c r="K128" s="166">
        <f t="shared" si="18"/>
        <v>97.86026200873363</v>
      </c>
      <c r="L128" s="231"/>
      <c r="M128" s="5"/>
      <c r="N128" s="5"/>
      <c r="O128" s="5"/>
      <c r="P128" s="1"/>
    </row>
    <row r="129" spans="1:16" ht="48.75" customHeight="1">
      <c r="A129" s="55"/>
      <c r="B129" s="77" t="s">
        <v>96</v>
      </c>
      <c r="C129" s="107" t="s">
        <v>261</v>
      </c>
      <c r="D129" s="11" t="s">
        <v>205</v>
      </c>
      <c r="E129" s="11" t="s">
        <v>215</v>
      </c>
      <c r="F129" s="11" t="s">
        <v>129</v>
      </c>
      <c r="G129" s="11" t="s">
        <v>5</v>
      </c>
      <c r="H129" s="168">
        <v>229</v>
      </c>
      <c r="I129" s="168">
        <v>229</v>
      </c>
      <c r="J129" s="166">
        <v>224.1</v>
      </c>
      <c r="K129" s="166">
        <f t="shared" si="18"/>
        <v>97.86026200873363</v>
      </c>
      <c r="L129" s="239"/>
      <c r="M129" s="5"/>
      <c r="N129" s="5"/>
      <c r="O129" s="5"/>
      <c r="P129" s="1"/>
    </row>
    <row r="130" spans="1:16" ht="24" customHeight="1" hidden="1">
      <c r="A130" s="55"/>
      <c r="B130" s="77" t="s">
        <v>170</v>
      </c>
      <c r="C130" s="107" t="s">
        <v>261</v>
      </c>
      <c r="D130" s="11" t="s">
        <v>205</v>
      </c>
      <c r="E130" s="11" t="s">
        <v>215</v>
      </c>
      <c r="F130" s="11" t="s">
        <v>174</v>
      </c>
      <c r="G130" s="11"/>
      <c r="H130" s="251">
        <f>H131</f>
        <v>0</v>
      </c>
      <c r="I130" s="251">
        <f>I131</f>
        <v>0</v>
      </c>
      <c r="J130" s="166"/>
      <c r="K130" s="166" t="e">
        <f t="shared" si="18"/>
        <v>#DIV/0!</v>
      </c>
      <c r="L130" s="239"/>
      <c r="M130" s="5"/>
      <c r="N130" s="5"/>
      <c r="O130" s="5"/>
      <c r="P130" s="1"/>
    </row>
    <row r="131" spans="1:16" ht="33.75" customHeight="1" hidden="1">
      <c r="A131" s="55"/>
      <c r="B131" s="77" t="s">
        <v>171</v>
      </c>
      <c r="C131" s="107" t="s">
        <v>261</v>
      </c>
      <c r="D131" s="11" t="s">
        <v>205</v>
      </c>
      <c r="E131" s="11" t="s">
        <v>215</v>
      </c>
      <c r="F131" s="11" t="s">
        <v>174</v>
      </c>
      <c r="G131" s="11" t="s">
        <v>172</v>
      </c>
      <c r="H131" s="251"/>
      <c r="I131" s="251"/>
      <c r="J131" s="166"/>
      <c r="K131" s="166" t="e">
        <f t="shared" si="18"/>
        <v>#DIV/0!</v>
      </c>
      <c r="L131" s="239"/>
      <c r="M131" s="5"/>
      <c r="N131" s="5"/>
      <c r="O131" s="5"/>
      <c r="P131" s="1"/>
    </row>
    <row r="132" spans="1:16" ht="19.5" customHeight="1" hidden="1">
      <c r="A132" s="55"/>
      <c r="B132" s="77" t="s">
        <v>170</v>
      </c>
      <c r="C132" s="107" t="s">
        <v>261</v>
      </c>
      <c r="D132" s="11" t="s">
        <v>205</v>
      </c>
      <c r="E132" s="11" t="s">
        <v>215</v>
      </c>
      <c r="F132" s="11" t="s">
        <v>173</v>
      </c>
      <c r="G132" s="11"/>
      <c r="H132" s="251">
        <f>H133+H134</f>
        <v>0</v>
      </c>
      <c r="I132" s="251">
        <f>I133+I134</f>
        <v>0</v>
      </c>
      <c r="J132" s="166"/>
      <c r="K132" s="166" t="e">
        <f t="shared" si="18"/>
        <v>#DIV/0!</v>
      </c>
      <c r="L132" s="239"/>
      <c r="M132" s="5"/>
      <c r="N132" s="5"/>
      <c r="O132" s="5"/>
      <c r="P132" s="1"/>
    </row>
    <row r="133" spans="1:16" ht="33.75" customHeight="1" hidden="1">
      <c r="A133" s="55"/>
      <c r="B133" s="77" t="s">
        <v>96</v>
      </c>
      <c r="C133" s="107" t="s">
        <v>261</v>
      </c>
      <c r="D133" s="11" t="s">
        <v>205</v>
      </c>
      <c r="E133" s="11" t="s">
        <v>215</v>
      </c>
      <c r="F133" s="11" t="s">
        <v>173</v>
      </c>
      <c r="G133" s="11" t="s">
        <v>5</v>
      </c>
      <c r="H133" s="251"/>
      <c r="I133" s="251"/>
      <c r="J133" s="166"/>
      <c r="K133" s="166" t="e">
        <f t="shared" si="18"/>
        <v>#DIV/0!</v>
      </c>
      <c r="L133" s="239"/>
      <c r="M133" s="5"/>
      <c r="N133" s="5"/>
      <c r="O133" s="5"/>
      <c r="P133" s="1"/>
    </row>
    <row r="134" spans="1:16" ht="33.75" customHeight="1" hidden="1">
      <c r="A134" s="55"/>
      <c r="B134" s="77" t="s">
        <v>171</v>
      </c>
      <c r="C134" s="107" t="s">
        <v>261</v>
      </c>
      <c r="D134" s="11" t="s">
        <v>205</v>
      </c>
      <c r="E134" s="11" t="s">
        <v>215</v>
      </c>
      <c r="F134" s="11" t="s">
        <v>173</v>
      </c>
      <c r="G134" s="11" t="s">
        <v>172</v>
      </c>
      <c r="H134" s="251"/>
      <c r="I134" s="251"/>
      <c r="J134" s="166"/>
      <c r="K134" s="166" t="e">
        <f t="shared" si="18"/>
        <v>#DIV/0!</v>
      </c>
      <c r="L134" s="239"/>
      <c r="M134" s="5"/>
      <c r="N134" s="5"/>
      <c r="O134" s="5"/>
      <c r="P134" s="1"/>
    </row>
    <row r="135" spans="1:16" ht="18.75" customHeight="1">
      <c r="A135" s="56"/>
      <c r="B135" s="73" t="s">
        <v>260</v>
      </c>
      <c r="C135" s="107" t="s">
        <v>261</v>
      </c>
      <c r="D135" s="11" t="s">
        <v>205</v>
      </c>
      <c r="E135" s="11" t="s">
        <v>216</v>
      </c>
      <c r="F135" s="11"/>
      <c r="G135" s="11"/>
      <c r="H135" s="168">
        <f aca="true" t="shared" si="20" ref="H135:J136">H136</f>
        <v>3725</v>
      </c>
      <c r="I135" s="168">
        <f t="shared" si="20"/>
        <v>3725</v>
      </c>
      <c r="J135" s="166">
        <f t="shared" si="20"/>
        <v>3521.2</v>
      </c>
      <c r="K135" s="166">
        <f t="shared" si="18"/>
        <v>94.52885906040268</v>
      </c>
      <c r="L135" s="231"/>
      <c r="M135" s="5"/>
      <c r="N135" s="5"/>
      <c r="O135" s="5"/>
      <c r="P135" s="1"/>
    </row>
    <row r="136" spans="1:16" ht="69.75" customHeight="1">
      <c r="A136" s="56"/>
      <c r="B136" s="73" t="s">
        <v>106</v>
      </c>
      <c r="C136" s="107" t="s">
        <v>261</v>
      </c>
      <c r="D136" s="11" t="s">
        <v>205</v>
      </c>
      <c r="E136" s="11" t="s">
        <v>216</v>
      </c>
      <c r="F136" s="11" t="s">
        <v>84</v>
      </c>
      <c r="G136" s="11"/>
      <c r="H136" s="168">
        <f t="shared" si="20"/>
        <v>3725</v>
      </c>
      <c r="I136" s="168">
        <f t="shared" si="20"/>
        <v>3725</v>
      </c>
      <c r="J136" s="166">
        <f t="shared" si="20"/>
        <v>3521.2</v>
      </c>
      <c r="K136" s="166">
        <f t="shared" si="18"/>
        <v>94.52885906040268</v>
      </c>
      <c r="L136" s="231"/>
      <c r="M136" s="5"/>
      <c r="N136" s="5"/>
      <c r="O136" s="5"/>
      <c r="P136" s="1"/>
    </row>
    <row r="137" spans="1:16" ht="35.25" customHeight="1">
      <c r="A137" s="56"/>
      <c r="B137" s="73" t="s">
        <v>115</v>
      </c>
      <c r="C137" s="107" t="s">
        <v>261</v>
      </c>
      <c r="D137" s="11" t="s">
        <v>205</v>
      </c>
      <c r="E137" s="11" t="s">
        <v>216</v>
      </c>
      <c r="F137" s="11" t="s">
        <v>125</v>
      </c>
      <c r="G137" s="11"/>
      <c r="H137" s="168">
        <f>H138+H142+H145</f>
        <v>3725</v>
      </c>
      <c r="I137" s="168">
        <f>I138+I142+I145</f>
        <v>3725</v>
      </c>
      <c r="J137" s="166">
        <f>J138+J142+J145</f>
        <v>3521.2</v>
      </c>
      <c r="K137" s="166">
        <f t="shared" si="18"/>
        <v>94.52885906040268</v>
      </c>
      <c r="L137" s="231"/>
      <c r="M137" s="5"/>
      <c r="N137" s="5"/>
      <c r="O137" s="5"/>
      <c r="P137" s="1"/>
    </row>
    <row r="138" spans="1:16" ht="48" customHeight="1">
      <c r="A138" s="56"/>
      <c r="B138" s="99" t="s">
        <v>130</v>
      </c>
      <c r="C138" s="107" t="s">
        <v>261</v>
      </c>
      <c r="D138" s="11" t="s">
        <v>205</v>
      </c>
      <c r="E138" s="11" t="s">
        <v>216</v>
      </c>
      <c r="F138" s="11" t="s">
        <v>131</v>
      </c>
      <c r="G138" s="11"/>
      <c r="H138" s="168">
        <f>H139</f>
        <v>2294.9</v>
      </c>
      <c r="I138" s="168">
        <f>I139</f>
        <v>2294.9</v>
      </c>
      <c r="J138" s="166">
        <f>J139</f>
        <v>2181.9</v>
      </c>
      <c r="K138" s="166">
        <f t="shared" si="18"/>
        <v>95.07603817159789</v>
      </c>
      <c r="L138" s="231"/>
      <c r="M138" s="5"/>
      <c r="N138" s="5"/>
      <c r="O138" s="5"/>
      <c r="P138" s="1"/>
    </row>
    <row r="139" spans="1:16" ht="21" customHeight="1">
      <c r="A139" s="56"/>
      <c r="B139" s="100" t="s">
        <v>263</v>
      </c>
      <c r="C139" s="107" t="s">
        <v>261</v>
      </c>
      <c r="D139" s="11" t="s">
        <v>205</v>
      </c>
      <c r="E139" s="11" t="s">
        <v>216</v>
      </c>
      <c r="F139" s="11" t="s">
        <v>132</v>
      </c>
      <c r="G139" s="11"/>
      <c r="H139" s="168">
        <f>H140+H141</f>
        <v>2294.9</v>
      </c>
      <c r="I139" s="168">
        <f>I140+I141</f>
        <v>2294.9</v>
      </c>
      <c r="J139" s="166">
        <f>J140+J141</f>
        <v>2181.9</v>
      </c>
      <c r="K139" s="166">
        <f t="shared" si="18"/>
        <v>95.07603817159789</v>
      </c>
      <c r="L139" s="231"/>
      <c r="M139" s="5"/>
      <c r="N139" s="5"/>
      <c r="O139" s="5"/>
      <c r="P139" s="1"/>
    </row>
    <row r="140" spans="1:16" ht="48.75" customHeight="1">
      <c r="A140" s="56"/>
      <c r="B140" s="77" t="s">
        <v>96</v>
      </c>
      <c r="C140" s="107" t="s">
        <v>261</v>
      </c>
      <c r="D140" s="11" t="s">
        <v>205</v>
      </c>
      <c r="E140" s="11" t="s">
        <v>216</v>
      </c>
      <c r="F140" s="11" t="s">
        <v>132</v>
      </c>
      <c r="G140" s="11" t="s">
        <v>5</v>
      </c>
      <c r="H140" s="168">
        <v>320.8</v>
      </c>
      <c r="I140" s="168">
        <v>320.8</v>
      </c>
      <c r="J140" s="166">
        <v>291.4</v>
      </c>
      <c r="K140" s="166">
        <f t="shared" si="18"/>
        <v>90.83541147132168</v>
      </c>
      <c r="L140" s="231"/>
      <c r="M140" s="5"/>
      <c r="N140" s="5"/>
      <c r="O140" s="5"/>
      <c r="P140" s="1"/>
    </row>
    <row r="141" spans="1:16" ht="48.75" customHeight="1">
      <c r="A141" s="56"/>
      <c r="B141" s="77" t="s">
        <v>171</v>
      </c>
      <c r="C141" s="107" t="s">
        <v>261</v>
      </c>
      <c r="D141" s="11" t="s">
        <v>205</v>
      </c>
      <c r="E141" s="11" t="s">
        <v>216</v>
      </c>
      <c r="F141" s="11" t="s">
        <v>132</v>
      </c>
      <c r="G141" s="11" t="s">
        <v>172</v>
      </c>
      <c r="H141" s="168">
        <v>1974.1</v>
      </c>
      <c r="I141" s="168">
        <v>1974.1</v>
      </c>
      <c r="J141" s="166">
        <v>1890.5</v>
      </c>
      <c r="K141" s="166">
        <f t="shared" si="18"/>
        <v>95.76515880654476</v>
      </c>
      <c r="L141" s="231"/>
      <c r="M141" s="5"/>
      <c r="N141" s="5"/>
      <c r="O141" s="5"/>
      <c r="P141" s="1"/>
    </row>
    <row r="142" spans="1:16" ht="53.25" customHeight="1">
      <c r="A142" s="56"/>
      <c r="B142" s="99" t="s">
        <v>134</v>
      </c>
      <c r="C142" s="107" t="s">
        <v>261</v>
      </c>
      <c r="D142" s="11" t="s">
        <v>205</v>
      </c>
      <c r="E142" s="11" t="s">
        <v>216</v>
      </c>
      <c r="F142" s="11" t="s">
        <v>133</v>
      </c>
      <c r="G142" s="11"/>
      <c r="H142" s="168">
        <f aca="true" t="shared" si="21" ref="H142:J143">H143</f>
        <v>110</v>
      </c>
      <c r="I142" s="168">
        <f t="shared" si="21"/>
        <v>110</v>
      </c>
      <c r="J142" s="166">
        <f t="shared" si="21"/>
        <v>109.7</v>
      </c>
      <c r="K142" s="166">
        <f t="shared" si="18"/>
        <v>99.72727272727273</v>
      </c>
      <c r="L142" s="231"/>
      <c r="M142" s="5"/>
      <c r="N142" s="5"/>
      <c r="O142" s="5"/>
      <c r="P142" s="1"/>
    </row>
    <row r="143" spans="1:16" ht="33.75" customHeight="1">
      <c r="A143" s="56"/>
      <c r="B143" s="158" t="s">
        <v>264</v>
      </c>
      <c r="C143" s="107" t="s">
        <v>261</v>
      </c>
      <c r="D143" s="11" t="s">
        <v>205</v>
      </c>
      <c r="E143" s="11" t="s">
        <v>216</v>
      </c>
      <c r="F143" s="11" t="s">
        <v>135</v>
      </c>
      <c r="G143" s="11"/>
      <c r="H143" s="168">
        <f t="shared" si="21"/>
        <v>110</v>
      </c>
      <c r="I143" s="168">
        <f t="shared" si="21"/>
        <v>110</v>
      </c>
      <c r="J143" s="166">
        <f t="shared" si="21"/>
        <v>109.7</v>
      </c>
      <c r="K143" s="166">
        <f t="shared" si="18"/>
        <v>99.72727272727273</v>
      </c>
      <c r="L143" s="231"/>
      <c r="M143" s="5"/>
      <c r="N143" s="5"/>
      <c r="O143" s="5"/>
      <c r="P143" s="1"/>
    </row>
    <row r="144" spans="1:16" ht="51" customHeight="1">
      <c r="A144" s="56"/>
      <c r="B144" s="77" t="s">
        <v>96</v>
      </c>
      <c r="C144" s="107" t="s">
        <v>261</v>
      </c>
      <c r="D144" s="11" t="s">
        <v>205</v>
      </c>
      <c r="E144" s="11" t="s">
        <v>216</v>
      </c>
      <c r="F144" s="11" t="s">
        <v>135</v>
      </c>
      <c r="G144" s="11" t="s">
        <v>5</v>
      </c>
      <c r="H144" s="168">
        <v>110</v>
      </c>
      <c r="I144" s="168">
        <v>110</v>
      </c>
      <c r="J144" s="166">
        <v>109.7</v>
      </c>
      <c r="K144" s="166">
        <f t="shared" si="18"/>
        <v>99.72727272727273</v>
      </c>
      <c r="L144" s="231"/>
      <c r="M144" s="5"/>
      <c r="N144" s="5"/>
      <c r="O144" s="5"/>
      <c r="P144" s="1"/>
    </row>
    <row r="145" spans="1:16" ht="35.25" customHeight="1">
      <c r="A145" s="56"/>
      <c r="B145" s="99" t="s">
        <v>137</v>
      </c>
      <c r="C145" s="107" t="s">
        <v>261</v>
      </c>
      <c r="D145" s="11" t="s">
        <v>205</v>
      </c>
      <c r="E145" s="11" t="s">
        <v>216</v>
      </c>
      <c r="F145" s="11" t="s">
        <v>136</v>
      </c>
      <c r="G145" s="11"/>
      <c r="H145" s="168">
        <f>H146+H148+H150+H152</f>
        <v>1320.1</v>
      </c>
      <c r="I145" s="168">
        <f>I146+I148+I150+I152</f>
        <v>1320.1</v>
      </c>
      <c r="J145" s="166">
        <f>J146+J148+J150+J152</f>
        <v>1229.6</v>
      </c>
      <c r="K145" s="166">
        <f t="shared" si="18"/>
        <v>93.14445875312475</v>
      </c>
      <c r="L145" s="231"/>
      <c r="M145" s="5"/>
      <c r="N145" s="5"/>
      <c r="O145" s="5"/>
      <c r="P145" s="1"/>
    </row>
    <row r="146" spans="1:16" ht="38.25" customHeight="1">
      <c r="A146" s="56"/>
      <c r="B146" s="99" t="s">
        <v>138</v>
      </c>
      <c r="C146" s="107" t="s">
        <v>261</v>
      </c>
      <c r="D146" s="11" t="s">
        <v>205</v>
      </c>
      <c r="E146" s="11" t="s">
        <v>216</v>
      </c>
      <c r="F146" s="11" t="s">
        <v>139</v>
      </c>
      <c r="G146" s="11"/>
      <c r="H146" s="168">
        <f>H147</f>
        <v>1320.1</v>
      </c>
      <c r="I146" s="168">
        <f>I147</f>
        <v>1320.1</v>
      </c>
      <c r="J146" s="166">
        <f>J147</f>
        <v>1229.6</v>
      </c>
      <c r="K146" s="166">
        <f t="shared" si="18"/>
        <v>93.14445875312475</v>
      </c>
      <c r="L146" s="239"/>
      <c r="M146" s="5"/>
      <c r="N146" s="5"/>
      <c r="O146" s="5"/>
      <c r="P146" s="1"/>
    </row>
    <row r="147" spans="1:16" ht="50.25" customHeight="1">
      <c r="A147" s="56"/>
      <c r="B147" s="77" t="s">
        <v>96</v>
      </c>
      <c r="C147" s="107" t="s">
        <v>261</v>
      </c>
      <c r="D147" s="11" t="s">
        <v>205</v>
      </c>
      <c r="E147" s="11" t="s">
        <v>216</v>
      </c>
      <c r="F147" s="11" t="s">
        <v>139</v>
      </c>
      <c r="G147" s="11" t="s">
        <v>5</v>
      </c>
      <c r="H147" s="168">
        <v>1320.1</v>
      </c>
      <c r="I147" s="168">
        <v>1320.1</v>
      </c>
      <c r="J147" s="166">
        <v>1229.6</v>
      </c>
      <c r="K147" s="166">
        <f t="shared" si="18"/>
        <v>93.14445875312475</v>
      </c>
      <c r="L147" s="239"/>
      <c r="M147" s="240"/>
      <c r="N147" s="240"/>
      <c r="O147" s="5"/>
      <c r="P147" s="1"/>
    </row>
    <row r="148" spans="1:16" ht="66" customHeight="1" hidden="1">
      <c r="A148" s="56"/>
      <c r="B148" s="77" t="s">
        <v>321</v>
      </c>
      <c r="C148" s="107" t="s">
        <v>261</v>
      </c>
      <c r="D148" s="11" t="s">
        <v>205</v>
      </c>
      <c r="E148" s="11" t="s">
        <v>216</v>
      </c>
      <c r="F148" s="11" t="s">
        <v>322</v>
      </c>
      <c r="G148" s="11"/>
      <c r="H148" s="168">
        <f>H149</f>
        <v>0</v>
      </c>
      <c r="I148" s="168">
        <f>I149</f>
        <v>0</v>
      </c>
      <c r="J148" s="166">
        <f>J149</f>
        <v>0</v>
      </c>
      <c r="K148" s="166" t="e">
        <f t="shared" si="18"/>
        <v>#DIV/0!</v>
      </c>
      <c r="L148" s="239"/>
      <c r="M148" s="5"/>
      <c r="N148" s="5"/>
      <c r="O148" s="5"/>
      <c r="P148" s="1"/>
    </row>
    <row r="149" spans="1:16" ht="48.75" customHeight="1" hidden="1">
      <c r="A149" s="56"/>
      <c r="B149" s="77" t="s">
        <v>96</v>
      </c>
      <c r="C149" s="107" t="s">
        <v>261</v>
      </c>
      <c r="D149" s="11" t="s">
        <v>205</v>
      </c>
      <c r="E149" s="11" t="s">
        <v>216</v>
      </c>
      <c r="F149" s="11" t="s">
        <v>322</v>
      </c>
      <c r="G149" s="11" t="s">
        <v>5</v>
      </c>
      <c r="H149" s="168"/>
      <c r="I149" s="168"/>
      <c r="J149" s="166"/>
      <c r="K149" s="166" t="e">
        <f t="shared" si="18"/>
        <v>#DIV/0!</v>
      </c>
      <c r="L149" s="239"/>
      <c r="M149" s="5"/>
      <c r="N149" s="5"/>
      <c r="O149" s="5"/>
      <c r="P149" s="1"/>
    </row>
    <row r="150" spans="1:16" ht="48.75" customHeight="1" hidden="1">
      <c r="A150" s="56"/>
      <c r="B150" s="77" t="s">
        <v>325</v>
      </c>
      <c r="C150" s="107" t="s">
        <v>261</v>
      </c>
      <c r="D150" s="11" t="s">
        <v>205</v>
      </c>
      <c r="E150" s="11" t="s">
        <v>216</v>
      </c>
      <c r="F150" s="11" t="s">
        <v>323</v>
      </c>
      <c r="G150" s="11"/>
      <c r="H150" s="168">
        <f>H151</f>
        <v>0</v>
      </c>
      <c r="I150" s="168">
        <f>I151</f>
        <v>0</v>
      </c>
      <c r="J150" s="166">
        <f>J151</f>
        <v>0</v>
      </c>
      <c r="K150" s="166" t="e">
        <f t="shared" si="18"/>
        <v>#DIV/0!</v>
      </c>
      <c r="L150" s="239"/>
      <c r="M150" s="5"/>
      <c r="N150" s="5"/>
      <c r="O150" s="5"/>
      <c r="P150" s="1"/>
    </row>
    <row r="151" spans="1:16" ht="52.5" customHeight="1" hidden="1">
      <c r="A151" s="56"/>
      <c r="B151" s="77" t="s">
        <v>96</v>
      </c>
      <c r="C151" s="107" t="s">
        <v>261</v>
      </c>
      <c r="D151" s="11" t="s">
        <v>205</v>
      </c>
      <c r="E151" s="11" t="s">
        <v>216</v>
      </c>
      <c r="F151" s="11" t="s">
        <v>323</v>
      </c>
      <c r="G151" s="11" t="s">
        <v>5</v>
      </c>
      <c r="H151" s="168"/>
      <c r="I151" s="168"/>
      <c r="J151" s="166"/>
      <c r="K151" s="166" t="e">
        <f t="shared" si="18"/>
        <v>#DIV/0!</v>
      </c>
      <c r="L151" s="239"/>
      <c r="M151" s="5"/>
      <c r="N151" s="5"/>
      <c r="O151" s="5"/>
      <c r="P151" s="1"/>
    </row>
    <row r="152" spans="1:16" ht="38.25" customHeight="1" hidden="1">
      <c r="A152" s="56"/>
      <c r="B152" s="283" t="s">
        <v>326</v>
      </c>
      <c r="C152" s="107" t="s">
        <v>261</v>
      </c>
      <c r="D152" s="11" t="s">
        <v>205</v>
      </c>
      <c r="E152" s="11" t="s">
        <v>216</v>
      </c>
      <c r="F152" s="11" t="s">
        <v>324</v>
      </c>
      <c r="G152" s="11"/>
      <c r="H152" s="168">
        <f>H153</f>
        <v>0</v>
      </c>
      <c r="I152" s="168">
        <f>I153</f>
        <v>0</v>
      </c>
      <c r="J152" s="168">
        <f>J153</f>
        <v>0</v>
      </c>
      <c r="K152" s="166" t="e">
        <f t="shared" si="18"/>
        <v>#DIV/0!</v>
      </c>
      <c r="L152" s="239"/>
      <c r="M152" s="5"/>
      <c r="N152" s="5"/>
      <c r="O152" s="5"/>
      <c r="P152" s="1"/>
    </row>
    <row r="153" spans="1:16" ht="52.5" customHeight="1" hidden="1">
      <c r="A153" s="56"/>
      <c r="B153" s="77" t="s">
        <v>96</v>
      </c>
      <c r="C153" s="107" t="s">
        <v>261</v>
      </c>
      <c r="D153" s="11" t="s">
        <v>205</v>
      </c>
      <c r="E153" s="11" t="s">
        <v>216</v>
      </c>
      <c r="F153" s="11" t="s">
        <v>324</v>
      </c>
      <c r="G153" s="11" t="s">
        <v>5</v>
      </c>
      <c r="H153" s="168"/>
      <c r="I153" s="168"/>
      <c r="J153" s="166"/>
      <c r="K153" s="166" t="e">
        <f t="shared" si="18"/>
        <v>#DIV/0!</v>
      </c>
      <c r="L153" s="239"/>
      <c r="M153" s="5"/>
      <c r="N153" s="5"/>
      <c r="O153" s="5"/>
      <c r="P153" s="1"/>
    </row>
    <row r="154" spans="1:16" ht="36.75" customHeight="1" hidden="1">
      <c r="A154" s="56"/>
      <c r="B154" s="77" t="s">
        <v>187</v>
      </c>
      <c r="C154" s="107" t="s">
        <v>261</v>
      </c>
      <c r="D154" s="11" t="s">
        <v>205</v>
      </c>
      <c r="E154" s="11" t="s">
        <v>205</v>
      </c>
      <c r="F154" s="11"/>
      <c r="G154" s="11"/>
      <c r="H154" s="167">
        <f aca="true" t="shared" si="22" ref="H154:J158">H155</f>
        <v>0</v>
      </c>
      <c r="I154" s="167">
        <f t="shared" si="22"/>
        <v>0</v>
      </c>
      <c r="J154" s="165">
        <f t="shared" si="22"/>
        <v>0</v>
      </c>
      <c r="K154" s="165" t="e">
        <f t="shared" si="18"/>
        <v>#DIV/0!</v>
      </c>
      <c r="L154" s="231"/>
      <c r="M154" s="5"/>
      <c r="N154" s="5"/>
      <c r="O154" s="5"/>
      <c r="P154" s="1"/>
    </row>
    <row r="155" spans="1:16" ht="66.75" customHeight="1" hidden="1">
      <c r="A155" s="56"/>
      <c r="B155" s="73" t="s">
        <v>106</v>
      </c>
      <c r="C155" s="107" t="s">
        <v>261</v>
      </c>
      <c r="D155" s="11" t="s">
        <v>205</v>
      </c>
      <c r="E155" s="11" t="s">
        <v>205</v>
      </c>
      <c r="F155" s="11" t="s">
        <v>84</v>
      </c>
      <c r="G155" s="11"/>
      <c r="H155" s="168">
        <f t="shared" si="22"/>
        <v>0</v>
      </c>
      <c r="I155" s="168">
        <f t="shared" si="22"/>
        <v>0</v>
      </c>
      <c r="J155" s="166">
        <f t="shared" si="22"/>
        <v>0</v>
      </c>
      <c r="K155" s="166" t="e">
        <f t="shared" si="18"/>
        <v>#DIV/0!</v>
      </c>
      <c r="L155" s="231"/>
      <c r="M155" s="5"/>
      <c r="N155" s="5"/>
      <c r="O155" s="5"/>
      <c r="P155" s="1"/>
    </row>
    <row r="156" spans="1:16" ht="34.5" customHeight="1" hidden="1">
      <c r="A156" s="56"/>
      <c r="B156" s="77" t="s">
        <v>115</v>
      </c>
      <c r="C156" s="107" t="s">
        <v>261</v>
      </c>
      <c r="D156" s="11" t="s">
        <v>205</v>
      </c>
      <c r="E156" s="11" t="s">
        <v>205</v>
      </c>
      <c r="F156" s="11" t="s">
        <v>125</v>
      </c>
      <c r="G156" s="11"/>
      <c r="H156" s="168">
        <f t="shared" si="22"/>
        <v>0</v>
      </c>
      <c r="I156" s="168">
        <f t="shared" si="22"/>
        <v>0</v>
      </c>
      <c r="J156" s="166">
        <f t="shared" si="22"/>
        <v>0</v>
      </c>
      <c r="K156" s="166" t="e">
        <f t="shared" si="18"/>
        <v>#DIV/0!</v>
      </c>
      <c r="L156" s="231"/>
      <c r="M156" s="5"/>
      <c r="N156" s="5"/>
      <c r="O156" s="5"/>
      <c r="P156" s="1"/>
    </row>
    <row r="157" spans="1:16" ht="61.5" customHeight="1" hidden="1">
      <c r="A157" s="56"/>
      <c r="B157" s="77" t="s">
        <v>161</v>
      </c>
      <c r="C157" s="107" t="s">
        <v>261</v>
      </c>
      <c r="D157" s="11" t="s">
        <v>205</v>
      </c>
      <c r="E157" s="11" t="s">
        <v>205</v>
      </c>
      <c r="F157" s="11" t="s">
        <v>189</v>
      </c>
      <c r="G157" s="11"/>
      <c r="H157" s="168">
        <f t="shared" si="22"/>
        <v>0</v>
      </c>
      <c r="I157" s="168">
        <f t="shared" si="22"/>
        <v>0</v>
      </c>
      <c r="J157" s="166">
        <f t="shared" si="22"/>
        <v>0</v>
      </c>
      <c r="K157" s="166" t="e">
        <f t="shared" si="18"/>
        <v>#DIV/0!</v>
      </c>
      <c r="L157" s="231"/>
      <c r="M157" s="5"/>
      <c r="N157" s="5"/>
      <c r="O157" s="5"/>
      <c r="P157" s="1"/>
    </row>
    <row r="158" spans="1:16" ht="229.5" customHeight="1" hidden="1">
      <c r="A158" s="56"/>
      <c r="B158" s="101" t="s">
        <v>155</v>
      </c>
      <c r="C158" s="107" t="s">
        <v>261</v>
      </c>
      <c r="D158" s="11" t="s">
        <v>205</v>
      </c>
      <c r="E158" s="11" t="s">
        <v>205</v>
      </c>
      <c r="F158" s="11" t="s">
        <v>188</v>
      </c>
      <c r="G158" s="11"/>
      <c r="H158" s="168">
        <f t="shared" si="22"/>
        <v>0</v>
      </c>
      <c r="I158" s="168">
        <f t="shared" si="22"/>
        <v>0</v>
      </c>
      <c r="J158" s="166">
        <f t="shared" si="22"/>
        <v>0</v>
      </c>
      <c r="K158" s="166" t="e">
        <f t="shared" si="18"/>
        <v>#DIV/0!</v>
      </c>
      <c r="L158" s="231"/>
      <c r="M158" s="237"/>
      <c r="N158" s="5"/>
      <c r="O158" s="5"/>
      <c r="P158" s="1"/>
    </row>
    <row r="159" spans="1:16" ht="52.5" customHeight="1" hidden="1">
      <c r="A159" s="56"/>
      <c r="B159" s="77" t="s">
        <v>96</v>
      </c>
      <c r="C159" s="107" t="s">
        <v>261</v>
      </c>
      <c r="D159" s="11" t="s">
        <v>205</v>
      </c>
      <c r="E159" s="11" t="s">
        <v>205</v>
      </c>
      <c r="F159" s="11" t="s">
        <v>188</v>
      </c>
      <c r="G159" s="11" t="s">
        <v>5</v>
      </c>
      <c r="H159" s="168"/>
      <c r="I159" s="168"/>
      <c r="J159" s="166"/>
      <c r="K159" s="166" t="e">
        <f t="shared" si="18"/>
        <v>#DIV/0!</v>
      </c>
      <c r="L159" s="231"/>
      <c r="M159" s="5"/>
      <c r="N159" s="5"/>
      <c r="O159" s="5"/>
      <c r="P159" s="1"/>
    </row>
    <row r="160" spans="1:12" s="5" customFormat="1" ht="18.75">
      <c r="A160" s="55"/>
      <c r="B160" s="90" t="s">
        <v>195</v>
      </c>
      <c r="C160" s="106" t="s">
        <v>261</v>
      </c>
      <c r="D160" s="72" t="s">
        <v>208</v>
      </c>
      <c r="E160" s="91" t="s">
        <v>389</v>
      </c>
      <c r="F160" s="11"/>
      <c r="G160" s="11"/>
      <c r="H160" s="167">
        <f aca="true" t="shared" si="23" ref="H160:J161">H161</f>
        <v>5439.8</v>
      </c>
      <c r="I160" s="167">
        <f t="shared" si="23"/>
        <v>5439.8</v>
      </c>
      <c r="J160" s="165">
        <f t="shared" si="23"/>
        <v>5346.299999999999</v>
      </c>
      <c r="K160" s="165">
        <f t="shared" si="18"/>
        <v>98.28118680833853</v>
      </c>
      <c r="L160" s="231"/>
    </row>
    <row r="161" spans="1:12" s="5" customFormat="1" ht="18.75">
      <c r="A161" s="56"/>
      <c r="B161" s="77" t="s">
        <v>252</v>
      </c>
      <c r="C161" s="107" t="s">
        <v>261</v>
      </c>
      <c r="D161" s="11" t="s">
        <v>208</v>
      </c>
      <c r="E161" s="11" t="s">
        <v>214</v>
      </c>
      <c r="F161" s="11"/>
      <c r="G161" s="11"/>
      <c r="H161" s="168">
        <f t="shared" si="23"/>
        <v>5439.8</v>
      </c>
      <c r="I161" s="168">
        <f t="shared" si="23"/>
        <v>5439.8</v>
      </c>
      <c r="J161" s="166">
        <f t="shared" si="23"/>
        <v>5346.299999999999</v>
      </c>
      <c r="K161" s="166">
        <f t="shared" si="18"/>
        <v>98.28118680833853</v>
      </c>
      <c r="L161" s="231"/>
    </row>
    <row r="162" spans="1:12" s="5" customFormat="1" ht="71.25" customHeight="1">
      <c r="A162" s="56"/>
      <c r="B162" s="77" t="s">
        <v>102</v>
      </c>
      <c r="C162" s="107" t="s">
        <v>261</v>
      </c>
      <c r="D162" s="11" t="s">
        <v>208</v>
      </c>
      <c r="E162" s="11" t="s">
        <v>214</v>
      </c>
      <c r="F162" s="11" t="s">
        <v>85</v>
      </c>
      <c r="G162" s="11"/>
      <c r="H162" s="168">
        <f>H163+H193</f>
        <v>5439.8</v>
      </c>
      <c r="I162" s="168">
        <f>I163+I193</f>
        <v>5439.8</v>
      </c>
      <c r="J162" s="166">
        <f>J163+J193</f>
        <v>5346.299999999999</v>
      </c>
      <c r="K162" s="166">
        <f t="shared" si="18"/>
        <v>98.28118680833853</v>
      </c>
      <c r="L162" s="231"/>
    </row>
    <row r="163" spans="1:12" s="5" customFormat="1" ht="54.75" customHeight="1">
      <c r="A163" s="56"/>
      <c r="B163" s="77" t="s">
        <v>56</v>
      </c>
      <c r="C163" s="107" t="s">
        <v>261</v>
      </c>
      <c r="D163" s="11" t="s">
        <v>208</v>
      </c>
      <c r="E163" s="11" t="s">
        <v>214</v>
      </c>
      <c r="F163" s="11" t="s">
        <v>86</v>
      </c>
      <c r="G163" s="11"/>
      <c r="H163" s="168">
        <f>H164+H183+H186+H189</f>
        <v>3487.2</v>
      </c>
      <c r="I163" s="168">
        <f>I164+I183+I186+I189</f>
        <v>3487.2</v>
      </c>
      <c r="J163" s="166">
        <f>J164+J183+J186+J189</f>
        <v>3417.2</v>
      </c>
      <c r="K163" s="166">
        <f t="shared" si="18"/>
        <v>97.99265886671255</v>
      </c>
      <c r="L163" s="231"/>
    </row>
    <row r="164" spans="1:12" s="5" customFormat="1" ht="39.75" customHeight="1">
      <c r="A164" s="56"/>
      <c r="B164" s="77" t="s">
        <v>140</v>
      </c>
      <c r="C164" s="107" t="s">
        <v>261</v>
      </c>
      <c r="D164" s="11" t="s">
        <v>208</v>
      </c>
      <c r="E164" s="11" t="s">
        <v>214</v>
      </c>
      <c r="F164" s="11" t="s">
        <v>87</v>
      </c>
      <c r="G164" s="11"/>
      <c r="H164" s="168">
        <f>H165+H175+H177+H181</f>
        <v>3086</v>
      </c>
      <c r="I164" s="168">
        <f>I165+I175+I177+I181</f>
        <v>3086</v>
      </c>
      <c r="J164" s="166">
        <f>J165+J175+J177+J181</f>
        <v>3016</v>
      </c>
      <c r="K164" s="166">
        <f t="shared" si="18"/>
        <v>97.73169151004537</v>
      </c>
      <c r="L164" s="231"/>
    </row>
    <row r="165" spans="1:12" s="5" customFormat="1" ht="97.5" customHeight="1">
      <c r="A165" s="56"/>
      <c r="B165" s="77" t="s">
        <v>55</v>
      </c>
      <c r="C165" s="107" t="s">
        <v>261</v>
      </c>
      <c r="D165" s="11" t="s">
        <v>208</v>
      </c>
      <c r="E165" s="11" t="s">
        <v>214</v>
      </c>
      <c r="F165" s="11" t="s">
        <v>88</v>
      </c>
      <c r="G165" s="11"/>
      <c r="H165" s="168">
        <f>H166+H167+H174</f>
        <v>3086</v>
      </c>
      <c r="I165" s="168">
        <f>I166+I167+I174</f>
        <v>3086</v>
      </c>
      <c r="J165" s="166">
        <f>J166+J167+J174</f>
        <v>3016</v>
      </c>
      <c r="K165" s="166">
        <f t="shared" si="18"/>
        <v>97.73169151004537</v>
      </c>
      <c r="L165" s="231"/>
    </row>
    <row r="166" spans="1:13" s="5" customFormat="1" ht="119.25" customHeight="1">
      <c r="A166" s="56"/>
      <c r="B166" s="77" t="s">
        <v>8</v>
      </c>
      <c r="C166" s="107" t="s">
        <v>261</v>
      </c>
      <c r="D166" s="11" t="s">
        <v>208</v>
      </c>
      <c r="E166" s="11" t="s">
        <v>214</v>
      </c>
      <c r="F166" s="11" t="s">
        <v>88</v>
      </c>
      <c r="G166" s="11" t="s">
        <v>4</v>
      </c>
      <c r="H166" s="168">
        <v>2517.1</v>
      </c>
      <c r="I166" s="168">
        <v>2517.1</v>
      </c>
      <c r="J166" s="166">
        <v>2467.9</v>
      </c>
      <c r="K166" s="166">
        <f t="shared" si="18"/>
        <v>98.0453696714473</v>
      </c>
      <c r="L166" s="239"/>
      <c r="M166" s="212"/>
    </row>
    <row r="167" spans="1:12" s="5" customFormat="1" ht="54" customHeight="1">
      <c r="A167" s="56"/>
      <c r="B167" s="77" t="s">
        <v>96</v>
      </c>
      <c r="C167" s="107" t="s">
        <v>261</v>
      </c>
      <c r="D167" s="11" t="s">
        <v>208</v>
      </c>
      <c r="E167" s="11" t="s">
        <v>214</v>
      </c>
      <c r="F167" s="11" t="s">
        <v>88</v>
      </c>
      <c r="G167" s="11" t="s">
        <v>5</v>
      </c>
      <c r="H167" s="168">
        <v>560.4</v>
      </c>
      <c r="I167" s="168">
        <v>560.4</v>
      </c>
      <c r="J167" s="166">
        <v>540.1</v>
      </c>
      <c r="K167" s="166">
        <f t="shared" si="18"/>
        <v>96.37758743754462</v>
      </c>
      <c r="L167" s="241"/>
    </row>
    <row r="168" spans="1:12" s="5" customFormat="1" ht="18.75" hidden="1">
      <c r="A168" s="56"/>
      <c r="B168" s="77"/>
      <c r="C168" s="107"/>
      <c r="D168" s="11"/>
      <c r="E168" s="11"/>
      <c r="F168" s="11"/>
      <c r="G168" s="11"/>
      <c r="H168" s="168"/>
      <c r="I168" s="168"/>
      <c r="J168" s="166"/>
      <c r="K168" s="166" t="e">
        <f t="shared" si="18"/>
        <v>#DIV/0!</v>
      </c>
      <c r="L168" s="241"/>
    </row>
    <row r="169" spans="1:12" s="5" customFormat="1" ht="18.75" hidden="1">
      <c r="A169" s="56"/>
      <c r="B169" s="77"/>
      <c r="C169" s="107"/>
      <c r="D169" s="11"/>
      <c r="E169" s="11"/>
      <c r="F169" s="11"/>
      <c r="G169" s="11"/>
      <c r="H169" s="168"/>
      <c r="I169" s="168"/>
      <c r="J169" s="166"/>
      <c r="K169" s="166" t="e">
        <f t="shared" si="18"/>
        <v>#DIV/0!</v>
      </c>
      <c r="L169" s="241"/>
    </row>
    <row r="170" spans="1:12" s="5" customFormat="1" ht="18.75" hidden="1">
      <c r="A170" s="56"/>
      <c r="B170" s="77"/>
      <c r="C170" s="107"/>
      <c r="D170" s="11"/>
      <c r="E170" s="11"/>
      <c r="F170" s="11"/>
      <c r="G170" s="11"/>
      <c r="H170" s="168"/>
      <c r="I170" s="168"/>
      <c r="J170" s="166"/>
      <c r="K170" s="166" t="e">
        <f t="shared" si="18"/>
        <v>#DIV/0!</v>
      </c>
      <c r="L170" s="241"/>
    </row>
    <row r="171" spans="1:12" s="5" customFormat="1" ht="18.75" hidden="1">
      <c r="A171" s="56"/>
      <c r="B171" s="77"/>
      <c r="C171" s="107"/>
      <c r="D171" s="11"/>
      <c r="E171" s="11"/>
      <c r="F171" s="11"/>
      <c r="G171" s="11"/>
      <c r="H171" s="168"/>
      <c r="I171" s="168"/>
      <c r="J171" s="166"/>
      <c r="K171" s="166" t="e">
        <f t="shared" si="18"/>
        <v>#DIV/0!</v>
      </c>
      <c r="L171" s="241"/>
    </row>
    <row r="172" spans="1:12" s="5" customFormat="1" ht="18.75" hidden="1">
      <c r="A172" s="56"/>
      <c r="B172" s="77"/>
      <c r="C172" s="107"/>
      <c r="D172" s="11"/>
      <c r="E172" s="11"/>
      <c r="F172" s="11"/>
      <c r="G172" s="11"/>
      <c r="H172" s="168"/>
      <c r="I172" s="168"/>
      <c r="J172" s="166"/>
      <c r="K172" s="166" t="e">
        <f t="shared" si="18"/>
        <v>#DIV/0!</v>
      </c>
      <c r="L172" s="241"/>
    </row>
    <row r="173" spans="1:12" s="5" customFormat="1" ht="18.75" hidden="1">
      <c r="A173" s="56"/>
      <c r="B173" s="77"/>
      <c r="C173" s="107"/>
      <c r="D173" s="11"/>
      <c r="E173" s="11"/>
      <c r="F173" s="11"/>
      <c r="G173" s="11"/>
      <c r="H173" s="168"/>
      <c r="I173" s="168"/>
      <c r="J173" s="166"/>
      <c r="K173" s="166" t="e">
        <f t="shared" si="18"/>
        <v>#DIV/0!</v>
      </c>
      <c r="L173" s="241"/>
    </row>
    <row r="174" spans="1:12" s="5" customFormat="1" ht="18.75">
      <c r="A174" s="56"/>
      <c r="B174" s="77" t="s">
        <v>11</v>
      </c>
      <c r="C174" s="107" t="s">
        <v>261</v>
      </c>
      <c r="D174" s="11" t="s">
        <v>208</v>
      </c>
      <c r="E174" s="11" t="s">
        <v>214</v>
      </c>
      <c r="F174" s="11" t="s">
        <v>88</v>
      </c>
      <c r="G174" s="11" t="s">
        <v>6</v>
      </c>
      <c r="H174" s="168">
        <v>8.5</v>
      </c>
      <c r="I174" s="168">
        <v>8.5</v>
      </c>
      <c r="J174" s="166">
        <v>8</v>
      </c>
      <c r="K174" s="166">
        <f t="shared" si="18"/>
        <v>94.11764705882352</v>
      </c>
      <c r="L174" s="241"/>
    </row>
    <row r="175" spans="1:12" s="5" customFormat="1" ht="48" customHeight="1" hidden="1">
      <c r="A175" s="56"/>
      <c r="B175" s="77" t="s">
        <v>325</v>
      </c>
      <c r="C175" s="107" t="s">
        <v>261</v>
      </c>
      <c r="D175" s="11" t="s">
        <v>208</v>
      </c>
      <c r="E175" s="11" t="s">
        <v>214</v>
      </c>
      <c r="F175" s="11" t="s">
        <v>327</v>
      </c>
      <c r="G175" s="11"/>
      <c r="H175" s="168">
        <f>H176</f>
        <v>0</v>
      </c>
      <c r="I175" s="168">
        <f>I176</f>
        <v>0</v>
      </c>
      <c r="J175" s="166">
        <f>J176</f>
        <v>0</v>
      </c>
      <c r="K175" s="166" t="e">
        <f t="shared" si="18"/>
        <v>#DIV/0!</v>
      </c>
      <c r="L175" s="242"/>
    </row>
    <row r="176" spans="1:12" s="5" customFormat="1" ht="51" customHeight="1" hidden="1">
      <c r="A176" s="56"/>
      <c r="B176" s="77" t="s">
        <v>96</v>
      </c>
      <c r="C176" s="107" t="s">
        <v>261</v>
      </c>
      <c r="D176" s="11" t="s">
        <v>208</v>
      </c>
      <c r="E176" s="11" t="s">
        <v>214</v>
      </c>
      <c r="F176" s="11" t="s">
        <v>327</v>
      </c>
      <c r="G176" s="11" t="s">
        <v>5</v>
      </c>
      <c r="H176" s="168"/>
      <c r="I176" s="168"/>
      <c r="J176" s="166"/>
      <c r="K176" s="166" t="e">
        <f t="shared" si="18"/>
        <v>#DIV/0!</v>
      </c>
      <c r="L176" s="242"/>
    </row>
    <row r="177" spans="1:12" s="5" customFormat="1" ht="33.75" customHeight="1" hidden="1">
      <c r="A177" s="56"/>
      <c r="B177" s="283" t="s">
        <v>326</v>
      </c>
      <c r="C177" s="107" t="s">
        <v>261</v>
      </c>
      <c r="D177" s="11" t="s">
        <v>208</v>
      </c>
      <c r="E177" s="11" t="s">
        <v>214</v>
      </c>
      <c r="F177" s="11" t="s">
        <v>328</v>
      </c>
      <c r="G177" s="11"/>
      <c r="H177" s="168">
        <f>H178</f>
        <v>0</v>
      </c>
      <c r="I177" s="168">
        <f>I178</f>
        <v>0</v>
      </c>
      <c r="J177" s="166">
        <f>J178</f>
        <v>0</v>
      </c>
      <c r="K177" s="166" t="e">
        <f t="shared" si="18"/>
        <v>#DIV/0!</v>
      </c>
      <c r="L177" s="242"/>
    </row>
    <row r="178" spans="1:12" s="5" customFormat="1" ht="48" customHeight="1" hidden="1">
      <c r="A178" s="56"/>
      <c r="B178" s="77" t="s">
        <v>96</v>
      </c>
      <c r="C178" s="107" t="s">
        <v>261</v>
      </c>
      <c r="D178" s="11" t="s">
        <v>208</v>
      </c>
      <c r="E178" s="11" t="s">
        <v>214</v>
      </c>
      <c r="F178" s="11" t="s">
        <v>328</v>
      </c>
      <c r="G178" s="11" t="s">
        <v>5</v>
      </c>
      <c r="H178" s="168"/>
      <c r="I178" s="168"/>
      <c r="J178" s="166"/>
      <c r="K178" s="166" t="e">
        <f t="shared" si="18"/>
        <v>#DIV/0!</v>
      </c>
      <c r="L178" s="242"/>
    </row>
    <row r="179" spans="1:12" s="5" customFormat="1" ht="24.75" customHeight="1" hidden="1">
      <c r="A179" s="56"/>
      <c r="B179" s="77"/>
      <c r="C179" s="107"/>
      <c r="D179" s="11"/>
      <c r="E179" s="11"/>
      <c r="F179" s="11"/>
      <c r="G179" s="11"/>
      <c r="H179" s="168"/>
      <c r="I179" s="168"/>
      <c r="J179" s="166"/>
      <c r="K179" s="166" t="e">
        <f t="shared" si="18"/>
        <v>#DIV/0!</v>
      </c>
      <c r="L179" s="242"/>
    </row>
    <row r="180" spans="1:12" s="5" customFormat="1" ht="26.25" customHeight="1" hidden="1">
      <c r="A180" s="56"/>
      <c r="B180" s="77"/>
      <c r="C180" s="107"/>
      <c r="D180" s="11"/>
      <c r="E180" s="11"/>
      <c r="F180" s="11"/>
      <c r="G180" s="11"/>
      <c r="H180" s="168"/>
      <c r="I180" s="168"/>
      <c r="J180" s="166"/>
      <c r="K180" s="166" t="e">
        <f t="shared" si="18"/>
        <v>#DIV/0!</v>
      </c>
      <c r="L180" s="242"/>
    </row>
    <row r="181" spans="1:12" s="5" customFormat="1" ht="54.75" customHeight="1" hidden="1">
      <c r="A181" s="56"/>
      <c r="B181" s="77"/>
      <c r="C181" s="107" t="s">
        <v>261</v>
      </c>
      <c r="D181" s="11" t="s">
        <v>208</v>
      </c>
      <c r="E181" s="11" t="s">
        <v>214</v>
      </c>
      <c r="F181" s="11" t="s">
        <v>162</v>
      </c>
      <c r="G181" s="11"/>
      <c r="H181" s="168">
        <f>H182</f>
        <v>0</v>
      </c>
      <c r="I181" s="168">
        <f>I182</f>
        <v>0</v>
      </c>
      <c r="J181" s="166">
        <f>J182</f>
        <v>0</v>
      </c>
      <c r="K181" s="166" t="e">
        <f t="shared" si="18"/>
        <v>#DIV/0!</v>
      </c>
      <c r="L181" s="241"/>
    </row>
    <row r="182" spans="1:12" s="5" customFormat="1" ht="115.5" customHeight="1" hidden="1">
      <c r="A182" s="56"/>
      <c r="B182" s="77"/>
      <c r="C182" s="107" t="s">
        <v>261</v>
      </c>
      <c r="D182" s="11" t="s">
        <v>208</v>
      </c>
      <c r="E182" s="11" t="s">
        <v>214</v>
      </c>
      <c r="F182" s="11" t="s">
        <v>162</v>
      </c>
      <c r="G182" s="11" t="s">
        <v>4</v>
      </c>
      <c r="H182" s="168"/>
      <c r="I182" s="168"/>
      <c r="J182" s="166"/>
      <c r="K182" s="166" t="e">
        <f t="shared" si="18"/>
        <v>#DIV/0!</v>
      </c>
      <c r="L182" s="242"/>
    </row>
    <row r="183" spans="1:12" s="5" customFormat="1" ht="64.5" customHeight="1" hidden="1">
      <c r="A183" s="56"/>
      <c r="B183" s="77" t="s">
        <v>145</v>
      </c>
      <c r="C183" s="107" t="s">
        <v>261</v>
      </c>
      <c r="D183" s="11" t="s">
        <v>208</v>
      </c>
      <c r="E183" s="11" t="s">
        <v>214</v>
      </c>
      <c r="F183" s="11" t="s">
        <v>141</v>
      </c>
      <c r="G183" s="11"/>
      <c r="H183" s="168">
        <f aca="true" t="shared" si="24" ref="H183:J184">H184</f>
        <v>0</v>
      </c>
      <c r="I183" s="168">
        <f t="shared" si="24"/>
        <v>0</v>
      </c>
      <c r="J183" s="166">
        <f t="shared" si="24"/>
        <v>0</v>
      </c>
      <c r="K183" s="166" t="e">
        <f t="shared" si="18"/>
        <v>#DIV/0!</v>
      </c>
      <c r="L183" s="242"/>
    </row>
    <row r="184" spans="1:12" s="5" customFormat="1" ht="48" customHeight="1" hidden="1">
      <c r="A184" s="56"/>
      <c r="B184" s="77" t="s">
        <v>60</v>
      </c>
      <c r="C184" s="107" t="s">
        <v>261</v>
      </c>
      <c r="D184" s="11" t="s">
        <v>208</v>
      </c>
      <c r="E184" s="11" t="s">
        <v>214</v>
      </c>
      <c r="F184" s="11" t="s">
        <v>142</v>
      </c>
      <c r="G184" s="11"/>
      <c r="H184" s="168">
        <f t="shared" si="24"/>
        <v>0</v>
      </c>
      <c r="I184" s="168">
        <f t="shared" si="24"/>
        <v>0</v>
      </c>
      <c r="J184" s="166">
        <f t="shared" si="24"/>
        <v>0</v>
      </c>
      <c r="K184" s="166" t="e">
        <f t="shared" si="18"/>
        <v>#DIV/0!</v>
      </c>
      <c r="L184" s="242"/>
    </row>
    <row r="185" spans="1:12" s="5" customFormat="1" ht="51" customHeight="1" hidden="1">
      <c r="A185" s="56"/>
      <c r="B185" s="77" t="s">
        <v>96</v>
      </c>
      <c r="C185" s="107" t="s">
        <v>261</v>
      </c>
      <c r="D185" s="11" t="s">
        <v>208</v>
      </c>
      <c r="E185" s="11" t="s">
        <v>214</v>
      </c>
      <c r="F185" s="11" t="s">
        <v>142</v>
      </c>
      <c r="G185" s="11" t="s">
        <v>5</v>
      </c>
      <c r="H185" s="168"/>
      <c r="I185" s="168"/>
      <c r="J185" s="166"/>
      <c r="K185" s="166" t="e">
        <f aca="true" t="shared" si="25" ref="K185:K226">J185/I185*100</f>
        <v>#DIV/0!</v>
      </c>
      <c r="L185" s="242"/>
    </row>
    <row r="186" spans="1:12" s="5" customFormat="1" ht="70.5" customHeight="1">
      <c r="A186" s="56"/>
      <c r="B186" s="77" t="s">
        <v>95</v>
      </c>
      <c r="C186" s="107" t="s">
        <v>261</v>
      </c>
      <c r="D186" s="11" t="s">
        <v>208</v>
      </c>
      <c r="E186" s="11" t="s">
        <v>214</v>
      </c>
      <c r="F186" s="11" t="s">
        <v>143</v>
      </c>
      <c r="G186" s="11"/>
      <c r="H186" s="168">
        <f aca="true" t="shared" si="26" ref="H186:J187">H187</f>
        <v>55</v>
      </c>
      <c r="I186" s="168">
        <f t="shared" si="26"/>
        <v>55</v>
      </c>
      <c r="J186" s="166">
        <f t="shared" si="26"/>
        <v>55</v>
      </c>
      <c r="K186" s="166">
        <f t="shared" si="25"/>
        <v>100</v>
      </c>
      <c r="L186" s="242"/>
    </row>
    <row r="187" spans="1:12" s="5" customFormat="1" ht="84" customHeight="1">
      <c r="A187" s="56"/>
      <c r="B187" s="78" t="s">
        <v>291</v>
      </c>
      <c r="C187" s="107" t="s">
        <v>261</v>
      </c>
      <c r="D187" s="11" t="s">
        <v>208</v>
      </c>
      <c r="E187" s="11" t="s">
        <v>214</v>
      </c>
      <c r="F187" s="11" t="s">
        <v>144</v>
      </c>
      <c r="G187" s="11"/>
      <c r="H187" s="168">
        <f t="shared" si="26"/>
        <v>55</v>
      </c>
      <c r="I187" s="168">
        <f t="shared" si="26"/>
        <v>55</v>
      </c>
      <c r="J187" s="166">
        <f t="shared" si="26"/>
        <v>55</v>
      </c>
      <c r="K187" s="166">
        <f t="shared" si="25"/>
        <v>100</v>
      </c>
      <c r="L187" s="242"/>
    </row>
    <row r="188" spans="1:12" s="5" customFormat="1" ht="18" customHeight="1">
      <c r="A188" s="56"/>
      <c r="B188" s="129" t="s">
        <v>10</v>
      </c>
      <c r="C188" s="110" t="s">
        <v>261</v>
      </c>
      <c r="D188" s="11" t="s">
        <v>208</v>
      </c>
      <c r="E188" s="11" t="s">
        <v>214</v>
      </c>
      <c r="F188" s="11" t="s">
        <v>144</v>
      </c>
      <c r="G188" s="11" t="s">
        <v>7</v>
      </c>
      <c r="H188" s="168">
        <v>55</v>
      </c>
      <c r="I188" s="168">
        <v>55</v>
      </c>
      <c r="J188" s="166">
        <v>55</v>
      </c>
      <c r="K188" s="166">
        <f t="shared" si="25"/>
        <v>100</v>
      </c>
      <c r="L188" s="242"/>
    </row>
    <row r="189" spans="1:12" s="5" customFormat="1" ht="32.25" customHeight="1">
      <c r="A189" s="56"/>
      <c r="B189" s="77" t="s">
        <v>382</v>
      </c>
      <c r="C189" s="107" t="s">
        <v>261</v>
      </c>
      <c r="D189" s="11" t="s">
        <v>208</v>
      </c>
      <c r="E189" s="11" t="s">
        <v>214</v>
      </c>
      <c r="F189" s="11" t="s">
        <v>383</v>
      </c>
      <c r="G189" s="11"/>
      <c r="H189" s="168">
        <f>H190</f>
        <v>346.2</v>
      </c>
      <c r="I189" s="168">
        <f>I190</f>
        <v>346.2</v>
      </c>
      <c r="J189" s="166">
        <f>J190</f>
        <v>346.2</v>
      </c>
      <c r="K189" s="166">
        <f t="shared" si="25"/>
        <v>100</v>
      </c>
      <c r="L189" s="242"/>
    </row>
    <row r="190" spans="1:12" s="5" customFormat="1" ht="32.25" customHeight="1">
      <c r="A190" s="56"/>
      <c r="B190" s="77" t="s">
        <v>384</v>
      </c>
      <c r="C190" s="107" t="s">
        <v>261</v>
      </c>
      <c r="D190" s="11" t="s">
        <v>208</v>
      </c>
      <c r="E190" s="11" t="s">
        <v>214</v>
      </c>
      <c r="F190" s="11" t="s">
        <v>385</v>
      </c>
      <c r="G190" s="11"/>
      <c r="H190" s="168">
        <f>H191+H192</f>
        <v>346.2</v>
      </c>
      <c r="I190" s="168">
        <f>I191+I192</f>
        <v>346.2</v>
      </c>
      <c r="J190" s="166">
        <f>J191+J192</f>
        <v>346.2</v>
      </c>
      <c r="K190" s="166">
        <f t="shared" si="25"/>
        <v>100</v>
      </c>
      <c r="L190" s="242"/>
    </row>
    <row r="191" spans="1:12" s="5" customFormat="1" ht="31.5" customHeight="1">
      <c r="A191" s="56"/>
      <c r="B191" s="77" t="s">
        <v>96</v>
      </c>
      <c r="C191" s="107" t="s">
        <v>261</v>
      </c>
      <c r="D191" s="11" t="s">
        <v>208</v>
      </c>
      <c r="E191" s="11" t="s">
        <v>214</v>
      </c>
      <c r="F191" s="11" t="s">
        <v>385</v>
      </c>
      <c r="G191" s="11" t="s">
        <v>5</v>
      </c>
      <c r="H191" s="168">
        <v>138.5</v>
      </c>
      <c r="I191" s="168">
        <v>138.5</v>
      </c>
      <c r="J191" s="166">
        <v>138.5</v>
      </c>
      <c r="K191" s="166">
        <f t="shared" si="25"/>
        <v>100</v>
      </c>
      <c r="L191" s="242"/>
    </row>
    <row r="192" spans="1:12" s="5" customFormat="1" ht="18" customHeight="1">
      <c r="A192" s="56"/>
      <c r="B192" s="77" t="s">
        <v>294</v>
      </c>
      <c r="C192" s="107" t="s">
        <v>261</v>
      </c>
      <c r="D192" s="11" t="s">
        <v>208</v>
      </c>
      <c r="E192" s="11" t="s">
        <v>214</v>
      </c>
      <c r="F192" s="11" t="s">
        <v>385</v>
      </c>
      <c r="G192" s="11" t="s">
        <v>295</v>
      </c>
      <c r="H192" s="168">
        <v>207.7</v>
      </c>
      <c r="I192" s="168">
        <v>207.7</v>
      </c>
      <c r="J192" s="166">
        <v>207.7</v>
      </c>
      <c r="K192" s="166">
        <f t="shared" si="25"/>
        <v>100</v>
      </c>
      <c r="L192" s="242"/>
    </row>
    <row r="193" spans="1:12" s="5" customFormat="1" ht="36" customHeight="1">
      <c r="A193" s="56"/>
      <c r="B193" s="73" t="s">
        <v>58</v>
      </c>
      <c r="C193" s="107" t="s">
        <v>261</v>
      </c>
      <c r="D193" s="11" t="s">
        <v>208</v>
      </c>
      <c r="E193" s="11" t="s">
        <v>214</v>
      </c>
      <c r="F193" s="11" t="s">
        <v>89</v>
      </c>
      <c r="G193" s="11"/>
      <c r="H193" s="168">
        <f>H194</f>
        <v>1952.6000000000001</v>
      </c>
      <c r="I193" s="168">
        <f>I194</f>
        <v>1952.6000000000001</v>
      </c>
      <c r="J193" s="166">
        <f>J194</f>
        <v>1929.1</v>
      </c>
      <c r="K193" s="166">
        <f t="shared" si="25"/>
        <v>98.79647649288128</v>
      </c>
      <c r="L193" s="231"/>
    </row>
    <row r="194" spans="1:12" s="5" customFormat="1" ht="34.5" customHeight="1">
      <c r="A194" s="56"/>
      <c r="B194" s="73" t="s">
        <v>146</v>
      </c>
      <c r="C194" s="107" t="s">
        <v>261</v>
      </c>
      <c r="D194" s="11" t="s">
        <v>208</v>
      </c>
      <c r="E194" s="11" t="s">
        <v>214</v>
      </c>
      <c r="F194" s="11" t="s">
        <v>90</v>
      </c>
      <c r="G194" s="11"/>
      <c r="H194" s="168">
        <f>H195+H199+H217</f>
        <v>1952.6000000000001</v>
      </c>
      <c r="I194" s="168">
        <f>I195+I199+I217</f>
        <v>1952.6000000000001</v>
      </c>
      <c r="J194" s="166">
        <f>J195+J199+J217</f>
        <v>1929.1</v>
      </c>
      <c r="K194" s="166">
        <f t="shared" si="25"/>
        <v>98.79647649288128</v>
      </c>
      <c r="L194" s="231"/>
    </row>
    <row r="195" spans="1:12" s="5" customFormat="1" ht="101.25" customHeight="1">
      <c r="A195" s="56"/>
      <c r="B195" s="77" t="s">
        <v>55</v>
      </c>
      <c r="C195" s="107" t="s">
        <v>261</v>
      </c>
      <c r="D195" s="11" t="s">
        <v>208</v>
      </c>
      <c r="E195" s="11" t="s">
        <v>214</v>
      </c>
      <c r="F195" s="11" t="s">
        <v>91</v>
      </c>
      <c r="G195" s="11"/>
      <c r="H195" s="168">
        <f>H196+H197+H198</f>
        <v>1952.6000000000001</v>
      </c>
      <c r="I195" s="168">
        <f>I196+I197+I198</f>
        <v>1952.6000000000001</v>
      </c>
      <c r="J195" s="166">
        <f>J196+J197+J198</f>
        <v>1929.1</v>
      </c>
      <c r="K195" s="166">
        <f t="shared" si="25"/>
        <v>98.79647649288128</v>
      </c>
      <c r="L195" s="231"/>
    </row>
    <row r="196" spans="1:13" s="5" customFormat="1" ht="114.75" customHeight="1">
      <c r="A196" s="56"/>
      <c r="B196" s="77" t="s">
        <v>8</v>
      </c>
      <c r="C196" s="107" t="s">
        <v>261</v>
      </c>
      <c r="D196" s="11" t="s">
        <v>208</v>
      </c>
      <c r="E196" s="11" t="s">
        <v>214</v>
      </c>
      <c r="F196" s="11" t="s">
        <v>91</v>
      </c>
      <c r="G196" s="11" t="s">
        <v>4</v>
      </c>
      <c r="H196" s="168">
        <v>1683.3</v>
      </c>
      <c r="I196" s="168">
        <v>1683.3</v>
      </c>
      <c r="J196" s="166">
        <v>1678.6</v>
      </c>
      <c r="K196" s="166">
        <f t="shared" si="25"/>
        <v>99.72078655022871</v>
      </c>
      <c r="L196" s="239"/>
      <c r="M196" s="243"/>
    </row>
    <row r="197" spans="1:12" s="5" customFormat="1" ht="50.25" customHeight="1">
      <c r="A197" s="56"/>
      <c r="B197" s="77" t="s">
        <v>96</v>
      </c>
      <c r="C197" s="107" t="s">
        <v>261</v>
      </c>
      <c r="D197" s="11" t="s">
        <v>208</v>
      </c>
      <c r="E197" s="11" t="s">
        <v>214</v>
      </c>
      <c r="F197" s="11" t="s">
        <v>91</v>
      </c>
      <c r="G197" s="11" t="s">
        <v>5</v>
      </c>
      <c r="H197" s="168">
        <v>268.1</v>
      </c>
      <c r="I197" s="168">
        <v>268.1</v>
      </c>
      <c r="J197" s="166">
        <v>250</v>
      </c>
      <c r="K197" s="166">
        <f t="shared" si="25"/>
        <v>93.24878776575903</v>
      </c>
      <c r="L197" s="241"/>
    </row>
    <row r="198" spans="1:12" s="5" customFormat="1" ht="18" customHeight="1">
      <c r="A198" s="56"/>
      <c r="B198" s="77" t="s">
        <v>11</v>
      </c>
      <c r="C198" s="107" t="s">
        <v>261</v>
      </c>
      <c r="D198" s="11" t="s">
        <v>208</v>
      </c>
      <c r="E198" s="11" t="s">
        <v>214</v>
      </c>
      <c r="F198" s="11" t="s">
        <v>91</v>
      </c>
      <c r="G198" s="11" t="s">
        <v>6</v>
      </c>
      <c r="H198" s="168">
        <v>1.2</v>
      </c>
      <c r="I198" s="168">
        <v>1.2</v>
      </c>
      <c r="J198" s="166">
        <v>0.5</v>
      </c>
      <c r="K198" s="166">
        <f t="shared" si="25"/>
        <v>41.66666666666667</v>
      </c>
      <c r="L198" s="242"/>
    </row>
    <row r="199" spans="1:12" s="5" customFormat="1" ht="27" customHeight="1" hidden="1">
      <c r="A199" s="56"/>
      <c r="B199" s="77" t="s">
        <v>292</v>
      </c>
      <c r="C199" s="107" t="s">
        <v>261</v>
      </c>
      <c r="D199" s="11" t="s">
        <v>208</v>
      </c>
      <c r="E199" s="11" t="s">
        <v>214</v>
      </c>
      <c r="F199" s="11" t="s">
        <v>293</v>
      </c>
      <c r="G199" s="11"/>
      <c r="H199" s="168">
        <f>H200+H201</f>
        <v>0</v>
      </c>
      <c r="I199" s="168">
        <f>I200+I201</f>
        <v>0</v>
      </c>
      <c r="J199" s="166">
        <f>J200+J201</f>
        <v>0</v>
      </c>
      <c r="K199" s="166" t="e">
        <f t="shared" si="25"/>
        <v>#DIV/0!</v>
      </c>
      <c r="L199" s="242"/>
    </row>
    <row r="200" spans="1:12" s="5" customFormat="1" ht="51" customHeight="1" hidden="1">
      <c r="A200" s="56"/>
      <c r="B200" s="77" t="s">
        <v>96</v>
      </c>
      <c r="C200" s="107" t="s">
        <v>261</v>
      </c>
      <c r="D200" s="11" t="s">
        <v>208</v>
      </c>
      <c r="E200" s="11" t="s">
        <v>214</v>
      </c>
      <c r="F200" s="11" t="s">
        <v>293</v>
      </c>
      <c r="G200" s="11" t="s">
        <v>5</v>
      </c>
      <c r="H200" s="168"/>
      <c r="I200" s="168"/>
      <c r="J200" s="166"/>
      <c r="K200" s="166" t="e">
        <f t="shared" si="25"/>
        <v>#DIV/0!</v>
      </c>
      <c r="L200" s="244"/>
    </row>
    <row r="201" spans="1:12" s="5" customFormat="1" ht="31.5" customHeight="1" hidden="1">
      <c r="A201" s="56"/>
      <c r="B201" s="77" t="s">
        <v>294</v>
      </c>
      <c r="C201" s="107" t="s">
        <v>261</v>
      </c>
      <c r="D201" s="11" t="s">
        <v>208</v>
      </c>
      <c r="E201" s="11" t="s">
        <v>214</v>
      </c>
      <c r="F201" s="11" t="s">
        <v>293</v>
      </c>
      <c r="G201" s="11" t="s">
        <v>295</v>
      </c>
      <c r="H201" s="252"/>
      <c r="I201" s="252"/>
      <c r="J201" s="166"/>
      <c r="K201" s="166" t="e">
        <f t="shared" si="25"/>
        <v>#DIV/0!</v>
      </c>
      <c r="L201" s="244"/>
    </row>
    <row r="202" spans="1:12" s="5" customFormat="1" ht="33" customHeight="1" hidden="1">
      <c r="A202" s="56"/>
      <c r="B202" s="77"/>
      <c r="C202" s="107" t="s">
        <v>261</v>
      </c>
      <c r="D202" s="11" t="s">
        <v>208</v>
      </c>
      <c r="E202" s="11" t="s">
        <v>214</v>
      </c>
      <c r="F202" s="11"/>
      <c r="G202" s="11"/>
      <c r="H202" s="168">
        <f>H203</f>
        <v>0</v>
      </c>
      <c r="I202" s="168">
        <f>I203</f>
        <v>0</v>
      </c>
      <c r="J202" s="166"/>
      <c r="K202" s="166" t="e">
        <f t="shared" si="25"/>
        <v>#DIV/0!</v>
      </c>
      <c r="L202" s="242"/>
    </row>
    <row r="203" spans="1:12" s="5" customFormat="1" ht="34.5" customHeight="1" hidden="1">
      <c r="A203" s="56"/>
      <c r="B203" s="77"/>
      <c r="C203" s="107" t="s">
        <v>261</v>
      </c>
      <c r="D203" s="11" t="s">
        <v>208</v>
      </c>
      <c r="E203" s="11" t="s">
        <v>214</v>
      </c>
      <c r="F203" s="11"/>
      <c r="G203" s="11"/>
      <c r="H203" s="168">
        <f>H204</f>
        <v>0</v>
      </c>
      <c r="I203" s="168">
        <f>I204</f>
        <v>0</v>
      </c>
      <c r="J203" s="166"/>
      <c r="K203" s="166" t="e">
        <f t="shared" si="25"/>
        <v>#DIV/0!</v>
      </c>
      <c r="L203" s="242"/>
    </row>
    <row r="204" spans="1:12" s="5" customFormat="1" ht="36.75" customHeight="1" hidden="1">
      <c r="A204" s="56"/>
      <c r="B204" s="77"/>
      <c r="C204" s="107" t="s">
        <v>261</v>
      </c>
      <c r="D204" s="11" t="s">
        <v>208</v>
      </c>
      <c r="E204" s="11" t="s">
        <v>214</v>
      </c>
      <c r="F204" s="11"/>
      <c r="G204" s="11"/>
      <c r="H204" s="168"/>
      <c r="I204" s="168"/>
      <c r="J204" s="166"/>
      <c r="K204" s="166" t="e">
        <f t="shared" si="25"/>
        <v>#DIV/0!</v>
      </c>
      <c r="L204" s="242"/>
    </row>
    <row r="205" spans="1:12" s="5" customFormat="1" ht="36.75" customHeight="1" hidden="1">
      <c r="A205" s="56"/>
      <c r="B205" s="77"/>
      <c r="C205" s="107" t="s">
        <v>261</v>
      </c>
      <c r="D205" s="11" t="s">
        <v>208</v>
      </c>
      <c r="E205" s="11" t="s">
        <v>214</v>
      </c>
      <c r="F205" s="11"/>
      <c r="G205" s="11"/>
      <c r="H205" s="168">
        <f>H206</f>
        <v>0</v>
      </c>
      <c r="I205" s="168">
        <f>I206</f>
        <v>0</v>
      </c>
      <c r="J205" s="166"/>
      <c r="K205" s="166" t="e">
        <f t="shared" si="25"/>
        <v>#DIV/0!</v>
      </c>
      <c r="L205" s="242"/>
    </row>
    <row r="206" spans="1:12" s="5" customFormat="1" ht="25.5" customHeight="1" hidden="1">
      <c r="A206" s="56"/>
      <c r="B206" s="77"/>
      <c r="C206" s="107" t="s">
        <v>261</v>
      </c>
      <c r="D206" s="11" t="s">
        <v>208</v>
      </c>
      <c r="E206" s="11" t="s">
        <v>214</v>
      </c>
      <c r="F206" s="11"/>
      <c r="G206" s="11"/>
      <c r="H206" s="168">
        <f>H207</f>
        <v>0</v>
      </c>
      <c r="I206" s="168">
        <f>I207</f>
        <v>0</v>
      </c>
      <c r="J206" s="166"/>
      <c r="K206" s="166" t="e">
        <f t="shared" si="25"/>
        <v>#DIV/0!</v>
      </c>
      <c r="L206" s="242"/>
    </row>
    <row r="207" spans="1:12" s="5" customFormat="1" ht="36.75" customHeight="1" hidden="1">
      <c r="A207" s="56"/>
      <c r="B207" s="77"/>
      <c r="C207" s="107" t="s">
        <v>261</v>
      </c>
      <c r="D207" s="11" t="s">
        <v>208</v>
      </c>
      <c r="E207" s="11" t="s">
        <v>214</v>
      </c>
      <c r="F207" s="11"/>
      <c r="G207" s="11"/>
      <c r="H207" s="168"/>
      <c r="I207" s="168"/>
      <c r="J207" s="166"/>
      <c r="K207" s="166" t="e">
        <f t="shared" si="25"/>
        <v>#DIV/0!</v>
      </c>
      <c r="L207" s="242"/>
    </row>
    <row r="208" spans="1:12" s="5" customFormat="1" ht="36.75" customHeight="1" hidden="1">
      <c r="A208" s="56"/>
      <c r="B208" s="77"/>
      <c r="C208" s="107" t="s">
        <v>261</v>
      </c>
      <c r="D208" s="11" t="s">
        <v>208</v>
      </c>
      <c r="E208" s="11" t="s">
        <v>214</v>
      </c>
      <c r="F208" s="11"/>
      <c r="G208" s="11"/>
      <c r="H208" s="168">
        <f>H209</f>
        <v>0</v>
      </c>
      <c r="I208" s="168">
        <f>I209</f>
        <v>0</v>
      </c>
      <c r="J208" s="166"/>
      <c r="K208" s="166" t="e">
        <f t="shared" si="25"/>
        <v>#DIV/0!</v>
      </c>
      <c r="L208" s="242"/>
    </row>
    <row r="209" spans="1:12" s="5" customFormat="1" ht="50.25" customHeight="1" hidden="1">
      <c r="A209" s="56"/>
      <c r="B209" s="77"/>
      <c r="C209" s="107" t="s">
        <v>261</v>
      </c>
      <c r="D209" s="11" t="s">
        <v>208</v>
      </c>
      <c r="E209" s="11" t="s">
        <v>214</v>
      </c>
      <c r="F209" s="11"/>
      <c r="G209" s="11"/>
      <c r="H209" s="168">
        <f>H210</f>
        <v>0</v>
      </c>
      <c r="I209" s="168">
        <f>I210</f>
        <v>0</v>
      </c>
      <c r="J209" s="166"/>
      <c r="K209" s="166" t="e">
        <f t="shared" si="25"/>
        <v>#DIV/0!</v>
      </c>
      <c r="L209" s="242"/>
    </row>
    <row r="210" spans="1:12" s="5" customFormat="1" ht="36.75" customHeight="1" hidden="1">
      <c r="A210" s="56"/>
      <c r="B210" s="77"/>
      <c r="C210" s="107" t="s">
        <v>261</v>
      </c>
      <c r="D210" s="11" t="s">
        <v>208</v>
      </c>
      <c r="E210" s="11" t="s">
        <v>214</v>
      </c>
      <c r="F210" s="11"/>
      <c r="G210" s="11"/>
      <c r="H210" s="168"/>
      <c r="I210" s="168"/>
      <c r="J210" s="166"/>
      <c r="K210" s="166" t="e">
        <f t="shared" si="25"/>
        <v>#DIV/0!</v>
      </c>
      <c r="L210" s="242"/>
    </row>
    <row r="211" spans="1:12" s="5" customFormat="1" ht="36.75" customHeight="1" hidden="1">
      <c r="A211" s="56"/>
      <c r="B211" s="78"/>
      <c r="C211" s="107" t="s">
        <v>261</v>
      </c>
      <c r="D211" s="11" t="s">
        <v>208</v>
      </c>
      <c r="E211" s="11" t="s">
        <v>214</v>
      </c>
      <c r="F211" s="11"/>
      <c r="G211" s="11"/>
      <c r="H211" s="168">
        <f aca="true" t="shared" si="27" ref="H211:I213">H212</f>
        <v>0</v>
      </c>
      <c r="I211" s="168">
        <f t="shared" si="27"/>
        <v>0</v>
      </c>
      <c r="J211" s="166"/>
      <c r="K211" s="166" t="e">
        <f t="shared" si="25"/>
        <v>#DIV/0!</v>
      </c>
      <c r="L211" s="242"/>
    </row>
    <row r="212" spans="1:12" s="5" customFormat="1" ht="54" customHeight="1" hidden="1">
      <c r="A212" s="56"/>
      <c r="B212" s="78"/>
      <c r="C212" s="107" t="s">
        <v>261</v>
      </c>
      <c r="D212" s="11" t="s">
        <v>208</v>
      </c>
      <c r="E212" s="11" t="s">
        <v>214</v>
      </c>
      <c r="F212" s="11"/>
      <c r="G212" s="11"/>
      <c r="H212" s="168">
        <f t="shared" si="27"/>
        <v>0</v>
      </c>
      <c r="I212" s="168">
        <f t="shared" si="27"/>
        <v>0</v>
      </c>
      <c r="J212" s="166"/>
      <c r="K212" s="166" t="e">
        <f t="shared" si="25"/>
        <v>#DIV/0!</v>
      </c>
      <c r="L212" s="242"/>
    </row>
    <row r="213" spans="1:12" s="5" customFormat="1" ht="36.75" customHeight="1" hidden="1">
      <c r="A213" s="56"/>
      <c r="B213" s="78"/>
      <c r="C213" s="107" t="s">
        <v>261</v>
      </c>
      <c r="D213" s="11" t="s">
        <v>208</v>
      </c>
      <c r="E213" s="11" t="s">
        <v>214</v>
      </c>
      <c r="F213" s="11"/>
      <c r="G213" s="11"/>
      <c r="H213" s="168">
        <f t="shared" si="27"/>
        <v>0</v>
      </c>
      <c r="I213" s="168">
        <f t="shared" si="27"/>
        <v>0</v>
      </c>
      <c r="J213" s="166"/>
      <c r="K213" s="166" t="e">
        <f t="shared" si="25"/>
        <v>#DIV/0!</v>
      </c>
      <c r="L213" s="242"/>
    </row>
    <row r="214" spans="1:12" s="5" customFormat="1" ht="36.75" customHeight="1" hidden="1">
      <c r="A214" s="56"/>
      <c r="B214" s="78"/>
      <c r="C214" s="107" t="s">
        <v>261</v>
      </c>
      <c r="D214" s="11" t="s">
        <v>208</v>
      </c>
      <c r="E214" s="11" t="s">
        <v>214</v>
      </c>
      <c r="F214" s="11"/>
      <c r="G214" s="11"/>
      <c r="H214" s="168"/>
      <c r="I214" s="168"/>
      <c r="J214" s="166"/>
      <c r="K214" s="166" t="e">
        <f t="shared" si="25"/>
        <v>#DIV/0!</v>
      </c>
      <c r="L214" s="245"/>
    </row>
    <row r="215" spans="1:12" s="5" customFormat="1" ht="38.25" customHeight="1" hidden="1">
      <c r="A215" s="56"/>
      <c r="B215" s="78" t="s">
        <v>290</v>
      </c>
      <c r="C215" s="107" t="s">
        <v>261</v>
      </c>
      <c r="D215" s="11" t="s">
        <v>208</v>
      </c>
      <c r="E215" s="11" t="s">
        <v>214</v>
      </c>
      <c r="F215" s="11" t="s">
        <v>163</v>
      </c>
      <c r="G215" s="11"/>
      <c r="H215" s="168">
        <f>H216</f>
        <v>0</v>
      </c>
      <c r="I215" s="168">
        <f>I216</f>
        <v>0</v>
      </c>
      <c r="J215" s="166"/>
      <c r="K215" s="166" t="e">
        <f t="shared" si="25"/>
        <v>#DIV/0!</v>
      </c>
      <c r="L215" s="245"/>
    </row>
    <row r="216" spans="1:12" s="5" customFormat="1" ht="67.5" customHeight="1" hidden="1">
      <c r="A216" s="56"/>
      <c r="B216" s="77" t="s">
        <v>8</v>
      </c>
      <c r="C216" s="107" t="s">
        <v>261</v>
      </c>
      <c r="D216" s="11" t="s">
        <v>208</v>
      </c>
      <c r="E216" s="11" t="s">
        <v>214</v>
      </c>
      <c r="F216" s="11" t="s">
        <v>163</v>
      </c>
      <c r="G216" s="11" t="s">
        <v>4</v>
      </c>
      <c r="H216" s="168"/>
      <c r="I216" s="168"/>
      <c r="J216" s="166"/>
      <c r="K216" s="166" t="e">
        <f t="shared" si="25"/>
        <v>#DIV/0!</v>
      </c>
      <c r="L216" s="246"/>
    </row>
    <row r="217" spans="1:12" s="5" customFormat="1" ht="57" customHeight="1" hidden="1">
      <c r="A217" s="56"/>
      <c r="B217" s="78" t="s">
        <v>290</v>
      </c>
      <c r="C217" s="107" t="s">
        <v>261</v>
      </c>
      <c r="D217" s="11" t="s">
        <v>208</v>
      </c>
      <c r="E217" s="11" t="s">
        <v>214</v>
      </c>
      <c r="F217" s="11" t="s">
        <v>164</v>
      </c>
      <c r="G217" s="11"/>
      <c r="H217" s="168">
        <f>H218</f>
        <v>0</v>
      </c>
      <c r="I217" s="168">
        <f>I218</f>
        <v>0</v>
      </c>
      <c r="J217" s="166">
        <f>J218</f>
        <v>0</v>
      </c>
      <c r="K217" s="166" t="e">
        <f t="shared" si="25"/>
        <v>#DIV/0!</v>
      </c>
      <c r="L217" s="246"/>
    </row>
    <row r="218" spans="1:12" s="5" customFormat="1" ht="114" customHeight="1" hidden="1">
      <c r="A218" s="56"/>
      <c r="B218" s="77" t="s">
        <v>8</v>
      </c>
      <c r="C218" s="107" t="s">
        <v>261</v>
      </c>
      <c r="D218" s="11" t="s">
        <v>208</v>
      </c>
      <c r="E218" s="11" t="s">
        <v>214</v>
      </c>
      <c r="F218" s="11" t="s">
        <v>164</v>
      </c>
      <c r="G218" s="11" t="s">
        <v>4</v>
      </c>
      <c r="H218" s="168"/>
      <c r="I218" s="168"/>
      <c r="J218" s="166"/>
      <c r="K218" s="166" t="e">
        <f t="shared" si="25"/>
        <v>#DIV/0!</v>
      </c>
      <c r="L218" s="245"/>
    </row>
    <row r="219" spans="1:16" ht="18.75" customHeight="1" hidden="1">
      <c r="A219" s="55"/>
      <c r="B219" s="83" t="s">
        <v>241</v>
      </c>
      <c r="C219" s="107" t="s">
        <v>261</v>
      </c>
      <c r="D219" s="109" t="s">
        <v>207</v>
      </c>
      <c r="E219" s="110"/>
      <c r="F219" s="110"/>
      <c r="G219" s="110"/>
      <c r="H219" s="167">
        <f aca="true" t="shared" si="28" ref="H219:J224">H220</f>
        <v>0</v>
      </c>
      <c r="I219" s="167">
        <f t="shared" si="28"/>
        <v>0</v>
      </c>
      <c r="J219" s="165">
        <f t="shared" si="28"/>
        <v>0</v>
      </c>
      <c r="K219" s="165" t="e">
        <f t="shared" si="25"/>
        <v>#DIV/0!</v>
      </c>
      <c r="L219" s="231"/>
      <c r="M219" s="5"/>
      <c r="N219" s="5"/>
      <c r="O219" s="5"/>
      <c r="P219" s="1"/>
    </row>
    <row r="220" spans="1:16" ht="21" customHeight="1" hidden="1">
      <c r="A220" s="56"/>
      <c r="B220" s="77" t="s">
        <v>268</v>
      </c>
      <c r="C220" s="107" t="s">
        <v>261</v>
      </c>
      <c r="D220" s="110" t="s">
        <v>207</v>
      </c>
      <c r="E220" s="110" t="s">
        <v>215</v>
      </c>
      <c r="F220" s="110"/>
      <c r="G220" s="111"/>
      <c r="H220" s="167">
        <f t="shared" si="28"/>
        <v>0</v>
      </c>
      <c r="I220" s="167">
        <f t="shared" si="28"/>
        <v>0</v>
      </c>
      <c r="J220" s="165">
        <f t="shared" si="28"/>
        <v>0</v>
      </c>
      <c r="K220" s="165" t="e">
        <f t="shared" si="25"/>
        <v>#DIV/0!</v>
      </c>
      <c r="L220" s="231"/>
      <c r="M220" s="5"/>
      <c r="N220" s="5"/>
      <c r="O220" s="5"/>
      <c r="P220" s="1"/>
    </row>
    <row r="221" spans="1:16" ht="69.75" customHeight="1" hidden="1">
      <c r="A221" s="56"/>
      <c r="B221" s="77" t="s">
        <v>103</v>
      </c>
      <c r="C221" s="107" t="s">
        <v>261</v>
      </c>
      <c r="D221" s="110" t="s">
        <v>207</v>
      </c>
      <c r="E221" s="110" t="s">
        <v>215</v>
      </c>
      <c r="F221" s="110" t="s">
        <v>92</v>
      </c>
      <c r="G221" s="111"/>
      <c r="H221" s="168">
        <f t="shared" si="28"/>
        <v>0</v>
      </c>
      <c r="I221" s="168">
        <f t="shared" si="28"/>
        <v>0</v>
      </c>
      <c r="J221" s="166">
        <f t="shared" si="28"/>
        <v>0</v>
      </c>
      <c r="K221" s="166" t="e">
        <f t="shared" si="25"/>
        <v>#DIV/0!</v>
      </c>
      <c r="L221" s="231"/>
      <c r="M221" s="5"/>
      <c r="N221" s="5"/>
      <c r="O221" s="5"/>
      <c r="P221" s="1"/>
    </row>
    <row r="222" spans="1:16" ht="34.5" customHeight="1" hidden="1">
      <c r="A222" s="56"/>
      <c r="B222" s="77" t="s">
        <v>115</v>
      </c>
      <c r="C222" s="107" t="s">
        <v>261</v>
      </c>
      <c r="D222" s="110" t="s">
        <v>207</v>
      </c>
      <c r="E222" s="110" t="s">
        <v>215</v>
      </c>
      <c r="F222" s="110" t="s">
        <v>93</v>
      </c>
      <c r="G222" s="111"/>
      <c r="H222" s="168">
        <f t="shared" si="28"/>
        <v>0</v>
      </c>
      <c r="I222" s="168">
        <f t="shared" si="28"/>
        <v>0</v>
      </c>
      <c r="J222" s="166">
        <f t="shared" si="28"/>
        <v>0</v>
      </c>
      <c r="K222" s="166" t="e">
        <f t="shared" si="25"/>
        <v>#DIV/0!</v>
      </c>
      <c r="L222" s="231"/>
      <c r="M222" s="5"/>
      <c r="N222" s="5"/>
      <c r="O222" s="5"/>
      <c r="P222" s="1"/>
    </row>
    <row r="223" spans="1:16" ht="67.5" customHeight="1" hidden="1">
      <c r="A223" s="56"/>
      <c r="B223" s="77" t="s">
        <v>147</v>
      </c>
      <c r="C223" s="107" t="s">
        <v>261</v>
      </c>
      <c r="D223" s="110" t="s">
        <v>207</v>
      </c>
      <c r="E223" s="110" t="s">
        <v>215</v>
      </c>
      <c r="F223" s="110" t="s">
        <v>148</v>
      </c>
      <c r="G223" s="111"/>
      <c r="H223" s="168">
        <f t="shared" si="28"/>
        <v>0</v>
      </c>
      <c r="I223" s="168">
        <f t="shared" si="28"/>
        <v>0</v>
      </c>
      <c r="J223" s="166">
        <f t="shared" si="28"/>
        <v>0</v>
      </c>
      <c r="K223" s="166" t="e">
        <f t="shared" si="25"/>
        <v>#DIV/0!</v>
      </c>
      <c r="L223" s="231"/>
      <c r="M223" s="5"/>
      <c r="N223" s="5"/>
      <c r="O223" s="5"/>
      <c r="P223" s="1"/>
    </row>
    <row r="224" spans="1:16" ht="73.5" customHeight="1" hidden="1">
      <c r="A224" s="56"/>
      <c r="B224" s="284" t="s">
        <v>306</v>
      </c>
      <c r="C224" s="107" t="s">
        <v>261</v>
      </c>
      <c r="D224" s="110" t="s">
        <v>207</v>
      </c>
      <c r="E224" s="110" t="s">
        <v>215</v>
      </c>
      <c r="F224" s="110" t="s">
        <v>149</v>
      </c>
      <c r="G224" s="111"/>
      <c r="H224" s="168">
        <f t="shared" si="28"/>
        <v>0</v>
      </c>
      <c r="I224" s="168">
        <f t="shared" si="28"/>
        <v>0</v>
      </c>
      <c r="J224" s="166">
        <f t="shared" si="28"/>
        <v>0</v>
      </c>
      <c r="K224" s="166" t="e">
        <f t="shared" si="25"/>
        <v>#DIV/0!</v>
      </c>
      <c r="L224" s="231"/>
      <c r="M224" s="5"/>
      <c r="N224" s="5"/>
      <c r="O224" s="5"/>
      <c r="P224" s="1"/>
    </row>
    <row r="225" spans="1:16" ht="51.75" customHeight="1" hidden="1">
      <c r="A225" s="56"/>
      <c r="B225" s="77" t="s">
        <v>96</v>
      </c>
      <c r="C225" s="107" t="s">
        <v>261</v>
      </c>
      <c r="D225" s="110" t="s">
        <v>207</v>
      </c>
      <c r="E225" s="110" t="s">
        <v>215</v>
      </c>
      <c r="F225" s="110" t="s">
        <v>149</v>
      </c>
      <c r="G225" s="111" t="s">
        <v>5</v>
      </c>
      <c r="H225" s="168"/>
      <c r="I225" s="168"/>
      <c r="J225" s="295"/>
      <c r="K225" s="166" t="e">
        <f t="shared" si="25"/>
        <v>#DIV/0!</v>
      </c>
      <c r="L225" s="231"/>
      <c r="M225" s="5"/>
      <c r="N225" s="5"/>
      <c r="O225" s="5"/>
      <c r="P225" s="1"/>
    </row>
    <row r="226" spans="1:16" ht="27.75" customHeight="1">
      <c r="A226" s="56"/>
      <c r="B226" s="247" t="s">
        <v>238</v>
      </c>
      <c r="C226" s="90"/>
      <c r="D226" s="11"/>
      <c r="E226" s="11"/>
      <c r="F226" s="11"/>
      <c r="G226" s="11"/>
      <c r="H226" s="167">
        <f>H12+H20</f>
        <v>18093.600000000002</v>
      </c>
      <c r="I226" s="167">
        <f>I12+I20</f>
        <v>18093.600000000002</v>
      </c>
      <c r="J226" s="167">
        <f>J12+J20</f>
        <v>17451.3</v>
      </c>
      <c r="K226" s="165">
        <f t="shared" si="25"/>
        <v>96.45012601140733</v>
      </c>
      <c r="L226" s="248"/>
      <c r="M226" s="112"/>
      <c r="N226" s="5"/>
      <c r="O226" s="5"/>
      <c r="P226" s="1"/>
    </row>
    <row r="227" spans="1:16" ht="14.25" customHeight="1">
      <c r="A227" s="59"/>
      <c r="B227" s="113"/>
      <c r="C227" s="113"/>
      <c r="D227" s="61"/>
      <c r="E227" s="61"/>
      <c r="F227" s="61"/>
      <c r="G227" s="61"/>
      <c r="H227" s="61"/>
      <c r="I227" s="61"/>
      <c r="J227" s="61"/>
      <c r="K227" s="114"/>
      <c r="L227" s="114"/>
      <c r="M227" s="115"/>
      <c r="N227" s="112"/>
      <c r="O227" s="5"/>
      <c r="P227" s="1"/>
    </row>
    <row r="228" spans="1:16" ht="33.75" customHeight="1">
      <c r="A228" s="59"/>
      <c r="B228" s="113"/>
      <c r="C228" s="113"/>
      <c r="D228" s="61"/>
      <c r="E228" s="61"/>
      <c r="F228" s="61"/>
      <c r="G228" s="61"/>
      <c r="H228" s="61"/>
      <c r="I228" s="61"/>
      <c r="J228" s="61"/>
      <c r="K228" s="114"/>
      <c r="L228" s="114"/>
      <c r="M228" s="115"/>
      <c r="N228" s="112"/>
      <c r="O228" s="5"/>
      <c r="P228" s="1"/>
    </row>
    <row r="229" spans="1:15" s="13" customFormat="1" ht="18.75">
      <c r="A229" s="65"/>
      <c r="B229" s="326" t="s">
        <v>23</v>
      </c>
      <c r="C229" s="32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1:15" s="13" customFormat="1" ht="18.75">
      <c r="A230" s="64"/>
      <c r="B230" s="249" t="s">
        <v>2</v>
      </c>
      <c r="C230" s="249"/>
      <c r="D230" s="116"/>
      <c r="E230" s="116"/>
      <c r="F230" s="116"/>
      <c r="G230" s="325" t="s">
        <v>271</v>
      </c>
      <c r="H230" s="325"/>
      <c r="I230" s="325"/>
      <c r="J230" s="325"/>
      <c r="K230" s="325"/>
      <c r="L230" s="116"/>
      <c r="M230" s="116"/>
      <c r="N230" s="116"/>
      <c r="O230" s="116"/>
    </row>
    <row r="231" spans="2:15" ht="18.75">
      <c r="B231" s="29"/>
      <c r="C231" s="29"/>
      <c r="D231" s="112"/>
      <c r="E231" s="112"/>
      <c r="F231" s="112"/>
      <c r="G231" s="112"/>
      <c r="H231" s="112"/>
      <c r="I231" s="112"/>
      <c r="J231" s="112"/>
      <c r="K231" s="47"/>
      <c r="L231" s="47"/>
      <c r="M231" s="5"/>
      <c r="N231" s="112"/>
      <c r="O231" s="117"/>
    </row>
    <row r="232" spans="2:15" ht="15.75">
      <c r="B232" s="118"/>
      <c r="C232" s="118"/>
      <c r="D232" s="112"/>
      <c r="E232" s="112"/>
      <c r="F232" s="112"/>
      <c r="G232" s="112"/>
      <c r="H232" s="112"/>
      <c r="I232" s="112"/>
      <c r="J232" s="112"/>
      <c r="K232" s="119"/>
      <c r="L232" s="119"/>
      <c r="M232" s="5"/>
      <c r="N232" s="5"/>
      <c r="O232" s="120"/>
    </row>
    <row r="233" spans="2:15" ht="15.75">
      <c r="B233" s="118"/>
      <c r="C233" s="118"/>
      <c r="D233" s="112"/>
      <c r="E233" s="112"/>
      <c r="F233" s="112"/>
      <c r="G233" s="112"/>
      <c r="H233" s="112"/>
      <c r="I233" s="112"/>
      <c r="J233" s="112"/>
      <c r="K233" s="119"/>
      <c r="L233" s="119"/>
      <c r="M233" s="5"/>
      <c r="N233" s="5"/>
      <c r="O233" s="120"/>
    </row>
    <row r="234" spans="2:15" ht="15.75">
      <c r="B234" s="118"/>
      <c r="C234" s="118"/>
      <c r="D234" s="112"/>
      <c r="E234" s="112"/>
      <c r="F234" s="112"/>
      <c r="G234" s="112"/>
      <c r="H234" s="112"/>
      <c r="I234" s="112"/>
      <c r="J234" s="112"/>
      <c r="K234" s="119"/>
      <c r="L234" s="119"/>
      <c r="M234" s="5"/>
      <c r="N234" s="5"/>
      <c r="O234" s="120"/>
    </row>
    <row r="235" spans="2:15" ht="15.75">
      <c r="B235" s="118"/>
      <c r="C235" s="118"/>
      <c r="D235" s="112"/>
      <c r="E235" s="112"/>
      <c r="F235" s="112"/>
      <c r="G235" s="112"/>
      <c r="H235" s="112"/>
      <c r="I235" s="112"/>
      <c r="J235" s="112"/>
      <c r="K235" s="119"/>
      <c r="L235" s="119"/>
      <c r="M235" s="5"/>
      <c r="N235" s="5"/>
      <c r="O235" s="120"/>
    </row>
    <row r="236" spans="2:15" ht="15.75">
      <c r="B236" s="118"/>
      <c r="C236" s="118"/>
      <c r="D236" s="112"/>
      <c r="E236" s="112"/>
      <c r="F236" s="112"/>
      <c r="G236" s="112"/>
      <c r="H236" s="112"/>
      <c r="I236" s="112"/>
      <c r="J236" s="112"/>
      <c r="K236" s="119"/>
      <c r="L236" s="119"/>
      <c r="M236" s="5"/>
      <c r="N236" s="5"/>
      <c r="O236" s="120"/>
    </row>
    <row r="237" spans="2:15" ht="15.75">
      <c r="B237" s="118"/>
      <c r="C237" s="118"/>
      <c r="D237" s="112"/>
      <c r="E237" s="112"/>
      <c r="F237" s="112"/>
      <c r="G237" s="112"/>
      <c r="H237" s="112"/>
      <c r="I237" s="112"/>
      <c r="J237" s="112"/>
      <c r="K237" s="119"/>
      <c r="L237" s="119"/>
      <c r="M237" s="5"/>
      <c r="N237" s="5"/>
      <c r="O237" s="120"/>
    </row>
    <row r="238" spans="2:15" ht="15.75">
      <c r="B238" s="118"/>
      <c r="C238" s="118"/>
      <c r="D238" s="112"/>
      <c r="E238" s="112"/>
      <c r="F238" s="112"/>
      <c r="G238" s="112"/>
      <c r="H238" s="112"/>
      <c r="I238" s="112"/>
      <c r="J238" s="112"/>
      <c r="K238" s="119"/>
      <c r="L238" s="119"/>
      <c r="M238" s="5"/>
      <c r="N238" s="5"/>
      <c r="O238" s="120"/>
    </row>
    <row r="239" spans="2:15" ht="15.75">
      <c r="B239" s="118"/>
      <c r="C239" s="118"/>
      <c r="D239" s="112"/>
      <c r="E239" s="112"/>
      <c r="F239" s="112"/>
      <c r="G239" s="112"/>
      <c r="H239" s="112"/>
      <c r="I239" s="112"/>
      <c r="J239" s="112"/>
      <c r="K239" s="119"/>
      <c r="L239" s="119"/>
      <c r="M239" s="5"/>
      <c r="N239" s="5"/>
      <c r="O239" s="120"/>
    </row>
    <row r="240" spans="2:15" ht="15.75">
      <c r="B240" s="118"/>
      <c r="C240" s="118"/>
      <c r="D240" s="112"/>
      <c r="E240" s="112"/>
      <c r="F240" s="112"/>
      <c r="G240" s="112"/>
      <c r="H240" s="112"/>
      <c r="I240" s="112"/>
      <c r="J240" s="112"/>
      <c r="K240" s="119"/>
      <c r="L240" s="119"/>
      <c r="M240" s="5"/>
      <c r="N240" s="5"/>
      <c r="O240" s="120"/>
    </row>
    <row r="241" spans="2:15" ht="15.75">
      <c r="B241" s="118"/>
      <c r="C241" s="118"/>
      <c r="D241" s="112"/>
      <c r="E241" s="112"/>
      <c r="F241" s="112"/>
      <c r="G241" s="112"/>
      <c r="H241" s="112"/>
      <c r="I241" s="112"/>
      <c r="J241" s="112"/>
      <c r="K241" s="119"/>
      <c r="L241" s="119"/>
      <c r="M241" s="5"/>
      <c r="N241" s="5"/>
      <c r="O241" s="120"/>
    </row>
    <row r="242" spans="2:15" ht="15.75">
      <c r="B242" s="118"/>
      <c r="C242" s="118"/>
      <c r="D242" s="112"/>
      <c r="E242" s="112"/>
      <c r="F242" s="112"/>
      <c r="G242" s="112"/>
      <c r="H242" s="112"/>
      <c r="I242" s="112"/>
      <c r="J242" s="112"/>
      <c r="K242" s="119"/>
      <c r="L242" s="119"/>
      <c r="M242" s="5"/>
      <c r="N242" s="5"/>
      <c r="O242" s="120"/>
    </row>
    <row r="243" spans="2:15" ht="15.75">
      <c r="B243" s="118"/>
      <c r="C243" s="118"/>
      <c r="D243" s="112"/>
      <c r="E243" s="112"/>
      <c r="F243" s="112"/>
      <c r="G243" s="112"/>
      <c r="H243" s="112"/>
      <c r="I243" s="112"/>
      <c r="J243" s="112"/>
      <c r="K243" s="119"/>
      <c r="L243" s="119"/>
      <c r="M243" s="5"/>
      <c r="N243" s="5"/>
      <c r="O243" s="120"/>
    </row>
    <row r="244" spans="2:15" ht="15.75">
      <c r="B244" s="118"/>
      <c r="C244" s="118"/>
      <c r="D244" s="112"/>
      <c r="E244" s="112"/>
      <c r="F244" s="112"/>
      <c r="G244" s="112"/>
      <c r="H244" s="112"/>
      <c r="I244" s="112"/>
      <c r="J244" s="112"/>
      <c r="K244" s="119"/>
      <c r="L244" s="119"/>
      <c r="M244" s="5"/>
      <c r="N244" s="5"/>
      <c r="O244" s="120"/>
    </row>
    <row r="245" spans="2:15" ht="15.75">
      <c r="B245" s="118"/>
      <c r="C245" s="118"/>
      <c r="D245" s="112"/>
      <c r="E245" s="112"/>
      <c r="F245" s="112"/>
      <c r="G245" s="112"/>
      <c r="H245" s="112"/>
      <c r="I245" s="112"/>
      <c r="J245" s="112"/>
      <c r="K245" s="119"/>
      <c r="L245" s="119"/>
      <c r="M245" s="5"/>
      <c r="N245" s="5"/>
      <c r="O245" s="120"/>
    </row>
    <row r="246" spans="2:15" ht="15.75">
      <c r="B246" s="118"/>
      <c r="C246" s="118"/>
      <c r="D246" s="112"/>
      <c r="E246" s="112"/>
      <c r="F246" s="112"/>
      <c r="G246" s="112"/>
      <c r="H246" s="112"/>
      <c r="I246" s="112"/>
      <c r="J246" s="112"/>
      <c r="K246" s="119"/>
      <c r="L246" s="119"/>
      <c r="M246" s="5"/>
      <c r="N246" s="5"/>
      <c r="O246" s="120"/>
    </row>
    <row r="247" spans="2:15" ht="15.75">
      <c r="B247" s="118"/>
      <c r="C247" s="118"/>
      <c r="D247" s="112"/>
      <c r="E247" s="112"/>
      <c r="F247" s="112"/>
      <c r="G247" s="112"/>
      <c r="H247" s="112"/>
      <c r="I247" s="112"/>
      <c r="J247" s="112"/>
      <c r="K247" s="119"/>
      <c r="L247" s="119"/>
      <c r="M247" s="5"/>
      <c r="N247" s="5"/>
      <c r="O247" s="120"/>
    </row>
    <row r="248" spans="2:15" ht="15.75">
      <c r="B248" s="118"/>
      <c r="C248" s="118"/>
      <c r="D248" s="112"/>
      <c r="E248" s="112"/>
      <c r="F248" s="112"/>
      <c r="G248" s="112"/>
      <c r="H248" s="112"/>
      <c r="I248" s="112"/>
      <c r="J248" s="112"/>
      <c r="K248" s="119"/>
      <c r="L248" s="119"/>
      <c r="M248" s="5"/>
      <c r="N248" s="5"/>
      <c r="O248" s="120"/>
    </row>
    <row r="249" spans="2:15" ht="15.75">
      <c r="B249" s="118"/>
      <c r="C249" s="118"/>
      <c r="D249" s="112"/>
      <c r="E249" s="112"/>
      <c r="F249" s="112"/>
      <c r="G249" s="112"/>
      <c r="H249" s="112"/>
      <c r="I249" s="112"/>
      <c r="J249" s="112"/>
      <c r="K249" s="119"/>
      <c r="L249" s="119"/>
      <c r="M249" s="5"/>
      <c r="N249" s="5"/>
      <c r="O249" s="120"/>
    </row>
    <row r="250" spans="2:15" ht="15.75">
      <c r="B250" s="118"/>
      <c r="C250" s="118"/>
      <c r="D250" s="112"/>
      <c r="E250" s="112"/>
      <c r="F250" s="112"/>
      <c r="G250" s="112"/>
      <c r="H250" s="112"/>
      <c r="I250" s="112"/>
      <c r="J250" s="112"/>
      <c r="K250" s="119"/>
      <c r="L250" s="119"/>
      <c r="M250" s="5"/>
      <c r="N250" s="5"/>
      <c r="O250" s="120"/>
    </row>
    <row r="251" spans="2:15" ht="15.75">
      <c r="B251" s="118"/>
      <c r="C251" s="118"/>
      <c r="D251" s="112"/>
      <c r="E251" s="112"/>
      <c r="F251" s="112"/>
      <c r="G251" s="112"/>
      <c r="H251" s="112"/>
      <c r="I251" s="112"/>
      <c r="J251" s="112"/>
      <c r="K251" s="119"/>
      <c r="L251" s="119"/>
      <c r="M251" s="5"/>
      <c r="N251" s="5"/>
      <c r="O251" s="120"/>
    </row>
    <row r="252" spans="2:15" ht="15.75">
      <c r="B252" s="118"/>
      <c r="C252" s="118"/>
      <c r="D252" s="112"/>
      <c r="E252" s="112"/>
      <c r="F252" s="112"/>
      <c r="G252" s="112"/>
      <c r="H252" s="112"/>
      <c r="I252" s="112"/>
      <c r="J252" s="112"/>
      <c r="K252" s="119"/>
      <c r="L252" s="119"/>
      <c r="M252" s="5"/>
      <c r="N252" s="5"/>
      <c r="O252" s="120"/>
    </row>
    <row r="253" spans="2:15" ht="15.75">
      <c r="B253" s="118"/>
      <c r="C253" s="118"/>
      <c r="D253" s="112"/>
      <c r="E253" s="112"/>
      <c r="F253" s="112"/>
      <c r="G253" s="112"/>
      <c r="H253" s="112"/>
      <c r="I253" s="112"/>
      <c r="J253" s="112"/>
      <c r="K253" s="119"/>
      <c r="L253" s="119"/>
      <c r="M253" s="5"/>
      <c r="N253" s="5"/>
      <c r="O253" s="120"/>
    </row>
    <row r="254" spans="2:15" ht="15.75">
      <c r="B254" s="118"/>
      <c r="C254" s="118"/>
      <c r="D254" s="112"/>
      <c r="E254" s="112"/>
      <c r="F254" s="112"/>
      <c r="G254" s="112"/>
      <c r="H254" s="112"/>
      <c r="I254" s="112"/>
      <c r="J254" s="112"/>
      <c r="K254" s="119"/>
      <c r="L254" s="119"/>
      <c r="M254" s="5"/>
      <c r="N254" s="5"/>
      <c r="O254" s="120"/>
    </row>
  </sheetData>
  <sheetProtection/>
  <mergeCells count="17">
    <mergeCell ref="B1:K1"/>
    <mergeCell ref="B2:K2"/>
    <mergeCell ref="G8:K8"/>
    <mergeCell ref="K9:K10"/>
    <mergeCell ref="J9:J10"/>
    <mergeCell ref="I9:I10"/>
    <mergeCell ref="H9:H10"/>
    <mergeCell ref="G9:G10"/>
    <mergeCell ref="B9:B10"/>
    <mergeCell ref="F9:F10"/>
    <mergeCell ref="B6:K6"/>
    <mergeCell ref="M34:O34"/>
    <mergeCell ref="G230:K230"/>
    <mergeCell ref="B229:C229"/>
    <mergeCell ref="E9:E10"/>
    <mergeCell ref="D9:D10"/>
    <mergeCell ref="C9:C10"/>
  </mergeCells>
  <printOptions/>
  <pageMargins left="0.5905511811023623" right="0.3937007874015748" top="0.7086614173228347" bottom="0.7086614173228347" header="0" footer="0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0"/>
  <sheetViews>
    <sheetView view="pageBreakPreview" zoomScale="75" zoomScaleNormal="77" zoomScaleSheetLayoutView="75" zoomScalePageLayoutView="0" workbookViewId="0" topLeftCell="A1">
      <selection activeCell="N7" sqref="N7"/>
    </sheetView>
  </sheetViews>
  <sheetFormatPr defaultColWidth="9.00390625" defaultRowHeight="12.75"/>
  <cols>
    <col min="1" max="1" width="5.00390625" style="23" customWidth="1"/>
    <col min="2" max="2" width="48.875" style="23" customWidth="1"/>
    <col min="3" max="3" width="4.75390625" style="23" customWidth="1"/>
    <col min="4" max="4" width="5.00390625" style="23" customWidth="1"/>
    <col min="5" max="5" width="11.375" style="49" customWidth="1"/>
    <col min="6" max="6" width="10.625" style="23" customWidth="1"/>
    <col min="7" max="7" width="10.00390625" style="23" customWidth="1"/>
    <col min="8" max="8" width="10.125" style="23" customWidth="1"/>
    <col min="9" max="36" width="9.125" style="23" customWidth="1"/>
    <col min="37" max="16384" width="9.125" style="14" customWidth="1"/>
  </cols>
  <sheetData>
    <row r="1" spans="2:8" ht="18">
      <c r="B1" s="341" t="s">
        <v>303</v>
      </c>
      <c r="C1" s="341"/>
      <c r="D1" s="341"/>
      <c r="E1" s="341"/>
      <c r="F1" s="311"/>
      <c r="G1" s="311"/>
      <c r="H1" s="311"/>
    </row>
    <row r="2" spans="2:8" ht="18">
      <c r="B2" s="341" t="s">
        <v>401</v>
      </c>
      <c r="C2" s="341"/>
      <c r="D2" s="341"/>
      <c r="E2" s="341"/>
      <c r="F2" s="311"/>
      <c r="G2" s="311"/>
      <c r="H2" s="311"/>
    </row>
    <row r="3" ht="14.25" customHeight="1"/>
    <row r="4" spans="1:4" ht="11.25" customHeight="1">
      <c r="A4" s="15"/>
      <c r="B4" s="15"/>
      <c r="C4" s="15"/>
      <c r="D4" s="15"/>
    </row>
    <row r="5" spans="1:8" ht="55.5" customHeight="1">
      <c r="A5" s="342" t="s">
        <v>386</v>
      </c>
      <c r="B5" s="343"/>
      <c r="C5" s="343"/>
      <c r="D5" s="343"/>
      <c r="E5" s="343"/>
      <c r="F5" s="313"/>
      <c r="G5" s="313"/>
      <c r="H5" s="313"/>
    </row>
    <row r="6" spans="1:8" ht="3.75" customHeight="1">
      <c r="A6" s="344"/>
      <c r="B6" s="345"/>
      <c r="C6" s="345"/>
      <c r="D6" s="345"/>
      <c r="E6" s="345"/>
      <c r="F6" s="316"/>
      <c r="G6" s="316"/>
      <c r="H6" s="316"/>
    </row>
    <row r="7" spans="1:5" ht="10.5" customHeight="1">
      <c r="A7" s="15"/>
      <c r="E7" s="14"/>
    </row>
    <row r="8" spans="5:8" ht="18.75">
      <c r="E8" s="42"/>
      <c r="F8" s="309" t="s">
        <v>255</v>
      </c>
      <c r="G8" s="309"/>
      <c r="H8" s="309"/>
    </row>
    <row r="9" spans="1:8" ht="135" customHeight="1">
      <c r="A9" s="170" t="s">
        <v>217</v>
      </c>
      <c r="B9" s="171" t="s">
        <v>235</v>
      </c>
      <c r="C9" s="172" t="s">
        <v>210</v>
      </c>
      <c r="D9" s="172" t="s">
        <v>211</v>
      </c>
      <c r="E9" s="198" t="s">
        <v>366</v>
      </c>
      <c r="F9" s="199" t="s">
        <v>276</v>
      </c>
      <c r="G9" s="199" t="s">
        <v>16</v>
      </c>
      <c r="H9" s="199" t="s">
        <v>275</v>
      </c>
    </row>
    <row r="10" spans="1:36" s="272" customFormat="1" ht="16.5" customHeight="1">
      <c r="A10" s="173">
        <v>1</v>
      </c>
      <c r="B10" s="173">
        <v>2</v>
      </c>
      <c r="C10" s="173">
        <v>3</v>
      </c>
      <c r="D10" s="173">
        <v>4</v>
      </c>
      <c r="E10" s="174">
        <v>5</v>
      </c>
      <c r="F10" s="269">
        <v>6</v>
      </c>
      <c r="G10" s="270">
        <v>7</v>
      </c>
      <c r="H10" s="270">
        <v>8</v>
      </c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</row>
    <row r="11" spans="1:36" s="20" customFormat="1" ht="18">
      <c r="A11" s="175"/>
      <c r="B11" s="176" t="s">
        <v>246</v>
      </c>
      <c r="C11" s="176"/>
      <c r="D11" s="176"/>
      <c r="E11" s="177">
        <f>E13+E20+E22+E25+E29+E33+E35</f>
        <v>18093.6</v>
      </c>
      <c r="F11" s="177">
        <f>F13+F20+F22+F25+F29+F33+F35</f>
        <v>18093.6</v>
      </c>
      <c r="G11" s="177">
        <f>G13+G20+G22+G25+G29+G33+G35</f>
        <v>17451.3</v>
      </c>
      <c r="H11" s="202">
        <f>G11/F11*100</f>
        <v>96.45012601140735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8" ht="18">
      <c r="A12" s="175"/>
      <c r="B12" s="178" t="s">
        <v>247</v>
      </c>
      <c r="C12" s="178"/>
      <c r="D12" s="178"/>
      <c r="E12" s="179"/>
      <c r="F12" s="197"/>
      <c r="G12" s="196"/>
      <c r="H12" s="196"/>
    </row>
    <row r="13" spans="1:8" ht="18">
      <c r="A13" s="180">
        <v>1</v>
      </c>
      <c r="B13" s="181" t="s">
        <v>230</v>
      </c>
      <c r="C13" s="182" t="s">
        <v>214</v>
      </c>
      <c r="D13" s="182" t="s">
        <v>389</v>
      </c>
      <c r="E13" s="183">
        <f>SUM(E14:E19)</f>
        <v>4788.299999999999</v>
      </c>
      <c r="F13" s="183">
        <f>SUM(F14:F19)</f>
        <v>4788.299999999999</v>
      </c>
      <c r="G13" s="183">
        <f>SUM(G14:G19)</f>
        <v>4689.699999999999</v>
      </c>
      <c r="H13" s="202">
        <f>G13/F13*100</f>
        <v>97.94081406762317</v>
      </c>
    </row>
    <row r="14" spans="1:8" ht="47.25">
      <c r="A14" s="175"/>
      <c r="B14" s="184" t="s">
        <v>200</v>
      </c>
      <c r="C14" s="185" t="s">
        <v>214</v>
      </c>
      <c r="D14" s="185" t="s">
        <v>215</v>
      </c>
      <c r="E14" s="179">
        <v>850.3</v>
      </c>
      <c r="F14" s="179">
        <v>850.3</v>
      </c>
      <c r="G14" s="258">
        <v>850.3</v>
      </c>
      <c r="H14" s="211">
        <f>G14/F14*100</f>
        <v>100</v>
      </c>
    </row>
    <row r="15" spans="1:8" ht="67.5" customHeight="1">
      <c r="A15" s="175"/>
      <c r="B15" s="184" t="s">
        <v>250</v>
      </c>
      <c r="C15" s="185" t="s">
        <v>214</v>
      </c>
      <c r="D15" s="185" t="s">
        <v>220</v>
      </c>
      <c r="E15" s="179">
        <v>3478.6</v>
      </c>
      <c r="F15" s="179">
        <v>3478.6</v>
      </c>
      <c r="G15" s="258">
        <v>3452.6</v>
      </c>
      <c r="H15" s="211">
        <f>G15/F15*100</f>
        <v>99.25257287414478</v>
      </c>
    </row>
    <row r="16" spans="1:8" ht="49.5" customHeight="1">
      <c r="A16" s="175"/>
      <c r="B16" s="125" t="s">
        <v>221</v>
      </c>
      <c r="C16" s="185" t="s">
        <v>214</v>
      </c>
      <c r="D16" s="185" t="s">
        <v>206</v>
      </c>
      <c r="E16" s="179">
        <v>38.9</v>
      </c>
      <c r="F16" s="179">
        <v>38.9</v>
      </c>
      <c r="G16" s="200">
        <v>38.9</v>
      </c>
      <c r="H16" s="201">
        <f>G16/F16*100</f>
        <v>100</v>
      </c>
    </row>
    <row r="17" spans="1:8" ht="36" customHeight="1" hidden="1">
      <c r="A17" s="175"/>
      <c r="B17" s="125" t="s">
        <v>329</v>
      </c>
      <c r="C17" s="185" t="s">
        <v>214</v>
      </c>
      <c r="D17" s="185" t="s">
        <v>313</v>
      </c>
      <c r="E17" s="179"/>
      <c r="F17" s="179"/>
      <c r="G17" s="200"/>
      <c r="H17" s="201" t="e">
        <f>G17/F17*100</f>
        <v>#DIV/0!</v>
      </c>
    </row>
    <row r="18" spans="1:8" ht="18">
      <c r="A18" s="175"/>
      <c r="B18" s="184" t="s">
        <v>242</v>
      </c>
      <c r="C18" s="185" t="s">
        <v>214</v>
      </c>
      <c r="D18" s="185" t="s">
        <v>207</v>
      </c>
      <c r="E18" s="179">
        <v>30</v>
      </c>
      <c r="F18" s="179">
        <v>30</v>
      </c>
      <c r="G18" s="200">
        <v>0</v>
      </c>
      <c r="H18" s="201">
        <v>0</v>
      </c>
    </row>
    <row r="19" spans="1:36" s="19" customFormat="1" ht="18">
      <c r="A19" s="175"/>
      <c r="B19" s="184" t="s">
        <v>243</v>
      </c>
      <c r="C19" s="185" t="s">
        <v>214</v>
      </c>
      <c r="D19" s="185" t="s">
        <v>225</v>
      </c>
      <c r="E19" s="179">
        <v>390.5</v>
      </c>
      <c r="F19" s="179">
        <v>390.5</v>
      </c>
      <c r="G19" s="258">
        <v>347.9</v>
      </c>
      <c r="H19" s="211">
        <f aca="true" t="shared" si="0" ref="H19:H36">G19/F19*100</f>
        <v>89.0909090909091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9" customFormat="1" ht="18">
      <c r="A20" s="186">
        <v>2</v>
      </c>
      <c r="B20" s="187" t="s">
        <v>239</v>
      </c>
      <c r="C20" s="188" t="s">
        <v>215</v>
      </c>
      <c r="D20" s="182" t="s">
        <v>389</v>
      </c>
      <c r="E20" s="183">
        <f>SUM(E21:E21)</f>
        <v>245.3</v>
      </c>
      <c r="F20" s="183">
        <f>SUM(F21:F21)</f>
        <v>245.3</v>
      </c>
      <c r="G20" s="183">
        <f>SUM(G21:G21)</f>
        <v>245.3</v>
      </c>
      <c r="H20" s="210">
        <f t="shared" si="0"/>
        <v>100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19" customFormat="1" ht="18">
      <c r="A21" s="175"/>
      <c r="B21" s="184" t="s">
        <v>240</v>
      </c>
      <c r="C21" s="185" t="s">
        <v>215</v>
      </c>
      <c r="D21" s="185" t="s">
        <v>216</v>
      </c>
      <c r="E21" s="179">
        <v>245.3</v>
      </c>
      <c r="F21" s="179">
        <v>245.3</v>
      </c>
      <c r="G21" s="258">
        <v>245.3</v>
      </c>
      <c r="H21" s="211">
        <f t="shared" si="0"/>
        <v>100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8" ht="31.5">
      <c r="A22" s="180">
        <v>3</v>
      </c>
      <c r="B22" s="181" t="s">
        <v>244</v>
      </c>
      <c r="C22" s="182" t="s">
        <v>216</v>
      </c>
      <c r="D22" s="182" t="s">
        <v>389</v>
      </c>
      <c r="E22" s="183">
        <f>E23+E24</f>
        <v>54.3</v>
      </c>
      <c r="F22" s="183">
        <f>F23+F24</f>
        <v>54.3</v>
      </c>
      <c r="G22" s="183">
        <f>G23+G24</f>
        <v>54.3</v>
      </c>
      <c r="H22" s="210">
        <f t="shared" si="0"/>
        <v>100</v>
      </c>
    </row>
    <row r="23" spans="1:8" ht="49.5" customHeight="1">
      <c r="A23" s="175"/>
      <c r="B23" s="184" t="s">
        <v>397</v>
      </c>
      <c r="C23" s="185" t="s">
        <v>216</v>
      </c>
      <c r="D23" s="185" t="s">
        <v>108</v>
      </c>
      <c r="E23" s="179">
        <v>27.6</v>
      </c>
      <c r="F23" s="179">
        <v>27.6</v>
      </c>
      <c r="G23" s="258">
        <v>27.6</v>
      </c>
      <c r="H23" s="210">
        <f t="shared" si="0"/>
        <v>100</v>
      </c>
    </row>
    <row r="24" spans="1:8" ht="31.5" customHeight="1">
      <c r="A24" s="175"/>
      <c r="B24" s="184" t="s">
        <v>159</v>
      </c>
      <c r="C24" s="185" t="s">
        <v>216</v>
      </c>
      <c r="D24" s="185" t="s">
        <v>182</v>
      </c>
      <c r="E24" s="179">
        <v>26.7</v>
      </c>
      <c r="F24" s="179">
        <v>26.7</v>
      </c>
      <c r="G24" s="258">
        <v>26.7</v>
      </c>
      <c r="H24" s="211">
        <f t="shared" si="0"/>
        <v>100</v>
      </c>
    </row>
    <row r="25" spans="1:8" ht="18">
      <c r="A25" s="180">
        <v>4</v>
      </c>
      <c r="B25" s="181" t="s">
        <v>245</v>
      </c>
      <c r="C25" s="182" t="s">
        <v>220</v>
      </c>
      <c r="D25" s="182" t="s">
        <v>389</v>
      </c>
      <c r="E25" s="183">
        <f>E26+E27+E28</f>
        <v>3611.9</v>
      </c>
      <c r="F25" s="183">
        <f>F26+F27+F28</f>
        <v>3611.9</v>
      </c>
      <c r="G25" s="183">
        <f>G26+G27+G28</f>
        <v>3370.3999999999996</v>
      </c>
      <c r="H25" s="210">
        <f t="shared" si="0"/>
        <v>93.31376837675461</v>
      </c>
    </row>
    <row r="26" spans="1:8" ht="18">
      <c r="A26" s="175"/>
      <c r="B26" s="184" t="s">
        <v>226</v>
      </c>
      <c r="C26" s="185" t="s">
        <v>220</v>
      </c>
      <c r="D26" s="185" t="s">
        <v>209</v>
      </c>
      <c r="E26" s="179">
        <v>3559.9</v>
      </c>
      <c r="F26" s="179">
        <v>3559.9</v>
      </c>
      <c r="G26" s="258">
        <v>3318.7</v>
      </c>
      <c r="H26" s="210">
        <f t="shared" si="0"/>
        <v>93.22452877889828</v>
      </c>
    </row>
    <row r="27" spans="1:8" ht="18" hidden="1">
      <c r="A27" s="175"/>
      <c r="B27" s="184" t="s">
        <v>193</v>
      </c>
      <c r="C27" s="185" t="s">
        <v>220</v>
      </c>
      <c r="D27" s="185" t="s">
        <v>108</v>
      </c>
      <c r="E27" s="255"/>
      <c r="F27" s="255"/>
      <c r="G27" s="256"/>
      <c r="H27" s="257" t="e">
        <f t="shared" si="0"/>
        <v>#DIV/0!</v>
      </c>
    </row>
    <row r="28" spans="1:8" ht="32.25" customHeight="1">
      <c r="A28" s="189"/>
      <c r="B28" s="99" t="s">
        <v>51</v>
      </c>
      <c r="C28" s="185" t="s">
        <v>220</v>
      </c>
      <c r="D28" s="185" t="s">
        <v>36</v>
      </c>
      <c r="E28" s="179">
        <v>52</v>
      </c>
      <c r="F28" s="179">
        <v>52</v>
      </c>
      <c r="G28" s="259">
        <v>51.7</v>
      </c>
      <c r="H28" s="211">
        <f t="shared" si="0"/>
        <v>99.42307692307692</v>
      </c>
    </row>
    <row r="29" spans="1:8" ht="18">
      <c r="A29" s="180">
        <v>5</v>
      </c>
      <c r="B29" s="181" t="s">
        <v>203</v>
      </c>
      <c r="C29" s="182" t="s">
        <v>205</v>
      </c>
      <c r="D29" s="182" t="s">
        <v>389</v>
      </c>
      <c r="E29" s="183">
        <f>E31+E30+E32</f>
        <v>3954</v>
      </c>
      <c r="F29" s="183">
        <f>F31+F30+F32</f>
        <v>3954</v>
      </c>
      <c r="G29" s="183">
        <f>G31+G30+G32</f>
        <v>3745.2999999999997</v>
      </c>
      <c r="H29" s="210">
        <f t="shared" si="0"/>
        <v>94.72180070814365</v>
      </c>
    </row>
    <row r="30" spans="1:8" ht="18">
      <c r="A30" s="180"/>
      <c r="B30" s="190" t="s">
        <v>64</v>
      </c>
      <c r="C30" s="191" t="s">
        <v>205</v>
      </c>
      <c r="D30" s="191" t="s">
        <v>215</v>
      </c>
      <c r="E30" s="179">
        <v>229</v>
      </c>
      <c r="F30" s="179">
        <v>229</v>
      </c>
      <c r="G30" s="258">
        <v>224.1</v>
      </c>
      <c r="H30" s="211">
        <f t="shared" si="0"/>
        <v>97.86026200873363</v>
      </c>
    </row>
    <row r="31" spans="1:8" ht="18">
      <c r="A31" s="175"/>
      <c r="B31" s="184" t="s">
        <v>260</v>
      </c>
      <c r="C31" s="185" t="s">
        <v>205</v>
      </c>
      <c r="D31" s="185" t="s">
        <v>216</v>
      </c>
      <c r="E31" s="179">
        <v>3725</v>
      </c>
      <c r="F31" s="179">
        <v>3725</v>
      </c>
      <c r="G31" s="258">
        <v>3521.2</v>
      </c>
      <c r="H31" s="211">
        <f t="shared" si="0"/>
        <v>94.52885906040268</v>
      </c>
    </row>
    <row r="32" spans="1:8" ht="33" customHeight="1" hidden="1">
      <c r="A32" s="175"/>
      <c r="B32" s="77" t="s">
        <v>187</v>
      </c>
      <c r="C32" s="185" t="s">
        <v>205</v>
      </c>
      <c r="D32" s="185" t="s">
        <v>205</v>
      </c>
      <c r="E32" s="179"/>
      <c r="F32" s="179"/>
      <c r="G32" s="258"/>
      <c r="H32" s="211" t="e">
        <f t="shared" si="0"/>
        <v>#DIV/0!</v>
      </c>
    </row>
    <row r="33" spans="1:8" ht="18.75" customHeight="1">
      <c r="A33" s="186">
        <v>6</v>
      </c>
      <c r="B33" s="181" t="s">
        <v>195</v>
      </c>
      <c r="C33" s="182" t="s">
        <v>208</v>
      </c>
      <c r="D33" s="182" t="s">
        <v>389</v>
      </c>
      <c r="E33" s="183">
        <f>E34</f>
        <v>5439.8</v>
      </c>
      <c r="F33" s="183">
        <f>F34</f>
        <v>5439.8</v>
      </c>
      <c r="G33" s="183">
        <f>G34</f>
        <v>5346.3</v>
      </c>
      <c r="H33" s="210">
        <f t="shared" si="0"/>
        <v>98.28118680833853</v>
      </c>
    </row>
    <row r="34" spans="1:8" ht="18">
      <c r="A34" s="175"/>
      <c r="B34" s="184" t="s">
        <v>252</v>
      </c>
      <c r="C34" s="185" t="s">
        <v>208</v>
      </c>
      <c r="D34" s="185" t="s">
        <v>214</v>
      </c>
      <c r="E34" s="179">
        <v>5439.8</v>
      </c>
      <c r="F34" s="179">
        <v>5439.8</v>
      </c>
      <c r="G34" s="258">
        <v>5346.3</v>
      </c>
      <c r="H34" s="211">
        <f t="shared" si="0"/>
        <v>98.28118680833853</v>
      </c>
    </row>
    <row r="35" spans="1:8" ht="18" hidden="1">
      <c r="A35" s="186">
        <v>7</v>
      </c>
      <c r="B35" s="192" t="s">
        <v>222</v>
      </c>
      <c r="C35" s="193" t="s">
        <v>207</v>
      </c>
      <c r="D35" s="193"/>
      <c r="E35" s="183">
        <f>E36</f>
        <v>0</v>
      </c>
      <c r="F35" s="183">
        <f>F36</f>
        <v>0</v>
      </c>
      <c r="G35" s="183">
        <f>G36</f>
        <v>0</v>
      </c>
      <c r="H35" s="210" t="e">
        <f t="shared" si="0"/>
        <v>#DIV/0!</v>
      </c>
    </row>
    <row r="36" spans="1:8" ht="18" hidden="1">
      <c r="A36" s="186"/>
      <c r="B36" s="194" t="s">
        <v>268</v>
      </c>
      <c r="C36" s="195" t="s">
        <v>207</v>
      </c>
      <c r="D36" s="195" t="s">
        <v>215</v>
      </c>
      <c r="E36" s="179"/>
      <c r="F36" s="179"/>
      <c r="G36" s="258"/>
      <c r="H36" s="211" t="e">
        <f t="shared" si="0"/>
        <v>#DIV/0!</v>
      </c>
    </row>
    <row r="37" ht="11.25" customHeight="1"/>
    <row r="38" ht="19.5" customHeight="1"/>
    <row r="39" spans="1:8" s="13" customFormat="1" ht="15.75" customHeight="1">
      <c r="A39" s="347" t="s">
        <v>3</v>
      </c>
      <c r="B39" s="311"/>
      <c r="C39" s="150"/>
      <c r="D39" s="150"/>
      <c r="E39" s="1"/>
      <c r="F39" s="1"/>
      <c r="G39" s="1"/>
      <c r="H39" s="1"/>
    </row>
    <row r="40" spans="1:8" s="13" customFormat="1" ht="18.75">
      <c r="A40" s="346" t="s">
        <v>2</v>
      </c>
      <c r="B40" s="311"/>
      <c r="C40" s="159"/>
      <c r="D40" s="159"/>
      <c r="E40" s="329" t="s">
        <v>271</v>
      </c>
      <c r="F40" s="329"/>
      <c r="G40" s="329"/>
      <c r="H40" s="329"/>
    </row>
  </sheetData>
  <sheetProtection/>
  <mergeCells count="8">
    <mergeCell ref="E40:H40"/>
    <mergeCell ref="B1:H1"/>
    <mergeCell ref="B2:H2"/>
    <mergeCell ref="A5:H5"/>
    <mergeCell ref="A6:H6"/>
    <mergeCell ref="A40:B40"/>
    <mergeCell ref="A39:B39"/>
    <mergeCell ref="F8:H8"/>
  </mergeCells>
  <printOptions horizontalCentered="1"/>
  <pageMargins left="0.5905511811023623" right="0.1968503937007874" top="0.3937007874015748" bottom="0.3937007874015748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view="pageBreakPreview" zoomScale="75" zoomScaleNormal="75" zoomScaleSheetLayoutView="75" zoomScalePageLayoutView="0" workbookViewId="0" topLeftCell="A1">
      <selection activeCell="L3" sqref="L3"/>
    </sheetView>
  </sheetViews>
  <sheetFormatPr defaultColWidth="9.00390625" defaultRowHeight="12.75"/>
  <cols>
    <col min="1" max="1" width="4.875" style="2" customWidth="1"/>
    <col min="2" max="2" width="47.62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25390625" style="6" customWidth="1"/>
    <col min="8" max="8" width="10.75390625" style="6" customWidth="1"/>
    <col min="9" max="9" width="10.625" style="6" customWidth="1"/>
    <col min="10" max="10" width="10.875" style="40" customWidth="1"/>
    <col min="11" max="11" width="8.75390625" style="40" customWidth="1"/>
    <col min="12" max="12" width="9.00390625" style="1" customWidth="1"/>
    <col min="13" max="13" width="13.875" style="1" customWidth="1"/>
    <col min="14" max="15" width="16.125" style="58" customWidth="1"/>
    <col min="16" max="16384" width="9.125" style="1" customWidth="1"/>
  </cols>
  <sheetData>
    <row r="1" spans="2:10" ht="19.5" customHeight="1">
      <c r="B1" s="329" t="s">
        <v>304</v>
      </c>
      <c r="C1" s="330"/>
      <c r="D1" s="330"/>
      <c r="E1" s="330"/>
      <c r="F1" s="330"/>
      <c r="G1" s="330"/>
      <c r="H1" s="330"/>
      <c r="I1" s="330"/>
      <c r="J1" s="330"/>
    </row>
    <row r="2" spans="2:10" ht="17.25" customHeight="1">
      <c r="B2" s="331" t="s">
        <v>400</v>
      </c>
      <c r="C2" s="332"/>
      <c r="D2" s="332"/>
      <c r="E2" s="332"/>
      <c r="F2" s="332"/>
      <c r="G2" s="332"/>
      <c r="H2" s="332"/>
      <c r="I2" s="332"/>
      <c r="J2" s="332"/>
    </row>
    <row r="4" ht="12" customHeight="1"/>
    <row r="5" ht="0.75" customHeight="1">
      <c r="B5" s="71"/>
    </row>
    <row r="6" spans="1:11" ht="79.5" customHeight="1">
      <c r="A6" s="356" t="s">
        <v>279</v>
      </c>
      <c r="B6" s="356"/>
      <c r="C6" s="356"/>
      <c r="D6" s="356"/>
      <c r="E6" s="356"/>
      <c r="F6" s="356"/>
      <c r="G6" s="356"/>
      <c r="H6" s="356"/>
      <c r="I6" s="356"/>
      <c r="J6" s="356"/>
      <c r="K6" s="220"/>
    </row>
    <row r="7" spans="1:11" ht="12.75" customHeight="1">
      <c r="A7" s="3"/>
      <c r="B7" s="70"/>
      <c r="C7" s="7"/>
      <c r="D7" s="7"/>
      <c r="E7" s="7"/>
      <c r="F7" s="7"/>
      <c r="G7" s="7"/>
      <c r="H7" s="7"/>
      <c r="I7" s="7"/>
      <c r="J7" s="30"/>
      <c r="K7" s="30"/>
    </row>
    <row r="8" spans="1:15" ht="18.75">
      <c r="A8" s="3"/>
      <c r="B8" s="17"/>
      <c r="C8" s="8"/>
      <c r="D8" s="8"/>
      <c r="E8" s="8"/>
      <c r="F8" s="333" t="s">
        <v>255</v>
      </c>
      <c r="G8" s="333"/>
      <c r="H8" s="333"/>
      <c r="I8" s="333"/>
      <c r="J8" s="334"/>
      <c r="K8" s="221"/>
      <c r="L8" s="222"/>
      <c r="N8" s="1"/>
      <c r="O8" s="1"/>
    </row>
    <row r="9" spans="1:15" ht="66.75" customHeight="1">
      <c r="A9" s="352" t="s">
        <v>248</v>
      </c>
      <c r="B9" s="340" t="s">
        <v>235</v>
      </c>
      <c r="C9" s="278"/>
      <c r="D9" s="278"/>
      <c r="E9" s="327" t="s">
        <v>212</v>
      </c>
      <c r="F9" s="327" t="s">
        <v>213</v>
      </c>
      <c r="G9" s="306" t="s">
        <v>366</v>
      </c>
      <c r="H9" s="335" t="s">
        <v>276</v>
      </c>
      <c r="I9" s="350" t="s">
        <v>16</v>
      </c>
      <c r="J9" s="350" t="s">
        <v>275</v>
      </c>
      <c r="K9" s="223"/>
      <c r="L9" s="224"/>
      <c r="N9" s="1"/>
      <c r="O9" s="1"/>
    </row>
    <row r="10" spans="1:15" ht="78" customHeight="1">
      <c r="A10" s="353"/>
      <c r="B10" s="354"/>
      <c r="C10" s="275" t="s">
        <v>210</v>
      </c>
      <c r="D10" s="275" t="s">
        <v>211</v>
      </c>
      <c r="E10" s="355"/>
      <c r="F10" s="355"/>
      <c r="G10" s="304"/>
      <c r="H10" s="349"/>
      <c r="I10" s="351"/>
      <c r="J10" s="351"/>
      <c r="K10" s="225"/>
      <c r="N10" s="1"/>
      <c r="O10" s="1"/>
    </row>
    <row r="11" spans="1:11" s="277" customFormat="1" ht="18.75">
      <c r="A11" s="279">
        <v>1</v>
      </c>
      <c r="B11" s="289">
        <v>2</v>
      </c>
      <c r="C11" s="279">
        <v>3</v>
      </c>
      <c r="D11" s="289">
        <v>4</v>
      </c>
      <c r="E11" s="279">
        <v>3</v>
      </c>
      <c r="F11" s="289" t="s">
        <v>249</v>
      </c>
      <c r="G11" s="279">
        <v>5</v>
      </c>
      <c r="H11" s="289" t="s">
        <v>233</v>
      </c>
      <c r="I11" s="279">
        <v>7</v>
      </c>
      <c r="J11" s="289" t="s">
        <v>296</v>
      </c>
      <c r="K11" s="280"/>
    </row>
    <row r="12" spans="1:15" ht="18.75">
      <c r="A12" s="260">
        <v>1</v>
      </c>
      <c r="B12" s="75" t="s">
        <v>65</v>
      </c>
      <c r="C12" s="84"/>
      <c r="D12" s="84"/>
      <c r="E12" s="84"/>
      <c r="F12" s="85"/>
      <c r="G12" s="165">
        <f>G28+G79+G84+G99+G104+G94+G109+G114+G144+G175+G180</f>
        <v>18093.600000000002</v>
      </c>
      <c r="H12" s="165">
        <f>H28+H79+H84+H99+H104+H94+H109+H114+H144+H175+H180</f>
        <v>18093.5</v>
      </c>
      <c r="I12" s="165">
        <f>I28+I79+I84+I99+I104+I94+I109+I114+I144+I175+I180</f>
        <v>17451.300000000003</v>
      </c>
      <c r="J12" s="165">
        <f>I12/H12*100</f>
        <v>96.45065907646394</v>
      </c>
      <c r="K12" s="226"/>
      <c r="N12" s="1"/>
      <c r="O12" s="1"/>
    </row>
    <row r="13" spans="1:15" ht="32.25" hidden="1">
      <c r="A13" s="55"/>
      <c r="B13" s="79" t="s">
        <v>45</v>
      </c>
      <c r="C13" s="80" t="s">
        <v>220</v>
      </c>
      <c r="D13" s="80" t="s">
        <v>209</v>
      </c>
      <c r="E13" s="80" t="s">
        <v>42</v>
      </c>
      <c r="F13" s="80"/>
      <c r="G13" s="263">
        <f>G14</f>
        <v>0</v>
      </c>
      <c r="H13" s="263">
        <f>H14</f>
        <v>0</v>
      </c>
      <c r="I13" s="166">
        <f>I14</f>
        <v>0</v>
      </c>
      <c r="J13" s="263"/>
      <c r="K13" s="238"/>
      <c r="N13" s="1"/>
      <c r="O13" s="1"/>
    </row>
    <row r="14" spans="1:15" ht="63.75" hidden="1">
      <c r="A14" s="55"/>
      <c r="B14" s="79" t="s">
        <v>46</v>
      </c>
      <c r="C14" s="80" t="s">
        <v>220</v>
      </c>
      <c r="D14" s="80" t="s">
        <v>209</v>
      </c>
      <c r="E14" s="80" t="s">
        <v>43</v>
      </c>
      <c r="F14" s="80"/>
      <c r="G14" s="263">
        <f>G15+G17</f>
        <v>0</v>
      </c>
      <c r="H14" s="263">
        <f>H15+H17</f>
        <v>0</v>
      </c>
      <c r="I14" s="166">
        <f>I15+I17</f>
        <v>0</v>
      </c>
      <c r="J14" s="263"/>
      <c r="K14" s="238"/>
      <c r="N14" s="1"/>
      <c r="O14" s="1"/>
    </row>
    <row r="15" spans="1:15" ht="48" hidden="1">
      <c r="A15" s="55"/>
      <c r="B15" s="79" t="s">
        <v>47</v>
      </c>
      <c r="C15" s="80" t="s">
        <v>220</v>
      </c>
      <c r="D15" s="80" t="s">
        <v>209</v>
      </c>
      <c r="E15" s="80" t="s">
        <v>44</v>
      </c>
      <c r="F15" s="80"/>
      <c r="G15" s="263">
        <f>G16</f>
        <v>0</v>
      </c>
      <c r="H15" s="263">
        <f>H16</f>
        <v>0</v>
      </c>
      <c r="I15" s="166">
        <f>I16</f>
        <v>0</v>
      </c>
      <c r="J15" s="263"/>
      <c r="K15" s="238"/>
      <c r="N15" s="1"/>
      <c r="O15" s="1"/>
    </row>
    <row r="16" spans="1:15" ht="32.25" hidden="1">
      <c r="A16" s="55"/>
      <c r="B16" s="79" t="s">
        <v>9</v>
      </c>
      <c r="C16" s="80" t="s">
        <v>220</v>
      </c>
      <c r="D16" s="80" t="s">
        <v>209</v>
      </c>
      <c r="E16" s="80" t="s">
        <v>44</v>
      </c>
      <c r="F16" s="80" t="s">
        <v>5</v>
      </c>
      <c r="G16" s="263"/>
      <c r="H16" s="263"/>
      <c r="I16" s="166"/>
      <c r="J16" s="263"/>
      <c r="K16" s="238"/>
      <c r="N16" s="1"/>
      <c r="O16" s="1"/>
    </row>
    <row r="17" spans="1:15" ht="48" hidden="1">
      <c r="A17" s="55"/>
      <c r="B17" s="79" t="s">
        <v>47</v>
      </c>
      <c r="C17" s="80" t="s">
        <v>220</v>
      </c>
      <c r="D17" s="80" t="s">
        <v>209</v>
      </c>
      <c r="E17" s="80" t="s">
        <v>52</v>
      </c>
      <c r="F17" s="80"/>
      <c r="G17" s="263">
        <f>G18</f>
        <v>0</v>
      </c>
      <c r="H17" s="263">
        <f>H18</f>
        <v>0</v>
      </c>
      <c r="I17" s="166">
        <f>I18</f>
        <v>0</v>
      </c>
      <c r="J17" s="263"/>
      <c r="K17" s="238"/>
      <c r="N17" s="1"/>
      <c r="O17" s="1"/>
    </row>
    <row r="18" spans="1:15" ht="32.25" hidden="1">
      <c r="A18" s="55"/>
      <c r="B18" s="79" t="s">
        <v>9</v>
      </c>
      <c r="C18" s="80" t="s">
        <v>220</v>
      </c>
      <c r="D18" s="80" t="s">
        <v>209</v>
      </c>
      <c r="E18" s="80" t="s">
        <v>52</v>
      </c>
      <c r="F18" s="80" t="s">
        <v>5</v>
      </c>
      <c r="G18" s="263"/>
      <c r="H18" s="263"/>
      <c r="I18" s="166"/>
      <c r="J18" s="263"/>
      <c r="K18" s="238"/>
      <c r="N18" s="1"/>
      <c r="O18" s="1"/>
    </row>
    <row r="19" spans="1:15" ht="25.5" customHeight="1" hidden="1">
      <c r="A19" s="55"/>
      <c r="B19" s="79" t="s">
        <v>51</v>
      </c>
      <c r="C19" s="81" t="s">
        <v>220</v>
      </c>
      <c r="D19" s="81" t="s">
        <v>36</v>
      </c>
      <c r="E19" s="80"/>
      <c r="F19" s="80"/>
      <c r="G19" s="264">
        <f>G20+G24</f>
        <v>0</v>
      </c>
      <c r="H19" s="264">
        <f>H20+H24</f>
        <v>0</v>
      </c>
      <c r="I19" s="165">
        <f>I20+I24</f>
        <v>0</v>
      </c>
      <c r="J19" s="264"/>
      <c r="K19" s="238"/>
      <c r="N19" s="1"/>
      <c r="O19" s="1"/>
    </row>
    <row r="20" spans="1:15" ht="32.25" hidden="1">
      <c r="A20" s="55"/>
      <c r="B20" s="79" t="s">
        <v>26</v>
      </c>
      <c r="C20" s="80" t="s">
        <v>220</v>
      </c>
      <c r="D20" s="80" t="s">
        <v>36</v>
      </c>
      <c r="E20" s="80" t="s">
        <v>41</v>
      </c>
      <c r="F20" s="80"/>
      <c r="G20" s="263">
        <f>G21</f>
        <v>0</v>
      </c>
      <c r="H20" s="263">
        <f aca="true" t="shared" si="0" ref="H20:I22">H21</f>
        <v>0</v>
      </c>
      <c r="I20" s="166">
        <f t="shared" si="0"/>
        <v>0</v>
      </c>
      <c r="J20" s="263"/>
      <c r="K20" s="238"/>
      <c r="N20" s="1"/>
      <c r="O20" s="1"/>
    </row>
    <row r="21" spans="1:15" ht="32.25" hidden="1">
      <c r="A21" s="55"/>
      <c r="B21" s="79" t="s">
        <v>40</v>
      </c>
      <c r="C21" s="80" t="s">
        <v>220</v>
      </c>
      <c r="D21" s="80" t="s">
        <v>36</v>
      </c>
      <c r="E21" s="80" t="s">
        <v>37</v>
      </c>
      <c r="F21" s="80"/>
      <c r="G21" s="263">
        <f>G22</f>
        <v>0</v>
      </c>
      <c r="H21" s="263">
        <f t="shared" si="0"/>
        <v>0</v>
      </c>
      <c r="I21" s="166">
        <f t="shared" si="0"/>
        <v>0</v>
      </c>
      <c r="J21" s="263"/>
      <c r="K21" s="238"/>
      <c r="N21" s="1"/>
      <c r="O21" s="1"/>
    </row>
    <row r="22" spans="1:15" ht="32.25" hidden="1">
      <c r="A22" s="55"/>
      <c r="B22" s="79" t="s">
        <v>39</v>
      </c>
      <c r="C22" s="80" t="s">
        <v>220</v>
      </c>
      <c r="D22" s="80" t="s">
        <v>36</v>
      </c>
      <c r="E22" s="80" t="s">
        <v>38</v>
      </c>
      <c r="F22" s="80"/>
      <c r="G22" s="263">
        <f>G23</f>
        <v>0</v>
      </c>
      <c r="H22" s="263">
        <f t="shared" si="0"/>
        <v>0</v>
      </c>
      <c r="I22" s="166">
        <f t="shared" si="0"/>
        <v>0</v>
      </c>
      <c r="J22" s="263"/>
      <c r="K22" s="238"/>
      <c r="N22" s="1"/>
      <c r="O22" s="1"/>
    </row>
    <row r="23" spans="1:15" ht="32.25" hidden="1">
      <c r="A23" s="55"/>
      <c r="B23" s="79" t="s">
        <v>9</v>
      </c>
      <c r="C23" s="80" t="s">
        <v>220</v>
      </c>
      <c r="D23" s="80" t="s">
        <v>36</v>
      </c>
      <c r="E23" s="80" t="s">
        <v>38</v>
      </c>
      <c r="F23" s="80" t="s">
        <v>5</v>
      </c>
      <c r="G23" s="263"/>
      <c r="H23" s="263"/>
      <c r="I23" s="166"/>
      <c r="J23" s="263"/>
      <c r="K23" s="238"/>
      <c r="N23" s="1"/>
      <c r="O23" s="1"/>
    </row>
    <row r="24" spans="1:15" ht="48" hidden="1">
      <c r="A24" s="55"/>
      <c r="B24" s="79" t="s">
        <v>0</v>
      </c>
      <c r="C24" s="80" t="s">
        <v>220</v>
      </c>
      <c r="D24" s="80" t="s">
        <v>36</v>
      </c>
      <c r="E24" s="80" t="s">
        <v>267</v>
      </c>
      <c r="F24" s="80"/>
      <c r="G24" s="263">
        <f>G25</f>
        <v>0</v>
      </c>
      <c r="H24" s="263">
        <f aca="true" t="shared" si="1" ref="H24:I26">H25</f>
        <v>0</v>
      </c>
      <c r="I24" s="166">
        <f t="shared" si="1"/>
        <v>0</v>
      </c>
      <c r="J24" s="263"/>
      <c r="K24" s="238"/>
      <c r="N24" s="1"/>
      <c r="O24" s="1"/>
    </row>
    <row r="25" spans="1:15" ht="63.75" hidden="1">
      <c r="A25" s="55"/>
      <c r="B25" s="79" t="s">
        <v>49</v>
      </c>
      <c r="C25" s="80" t="s">
        <v>220</v>
      </c>
      <c r="D25" s="80" t="s">
        <v>36</v>
      </c>
      <c r="E25" s="80" t="s">
        <v>48</v>
      </c>
      <c r="F25" s="80"/>
      <c r="G25" s="263">
        <f>G26</f>
        <v>0</v>
      </c>
      <c r="H25" s="263">
        <f t="shared" si="1"/>
        <v>0</v>
      </c>
      <c r="I25" s="166">
        <f t="shared" si="1"/>
        <v>0</v>
      </c>
      <c r="J25" s="263"/>
      <c r="K25" s="238"/>
      <c r="N25" s="1"/>
      <c r="O25" s="1"/>
    </row>
    <row r="26" spans="1:15" ht="32.25" hidden="1">
      <c r="A26" s="55"/>
      <c r="B26" s="79" t="s">
        <v>1</v>
      </c>
      <c r="C26" s="80" t="s">
        <v>220</v>
      </c>
      <c r="D26" s="80" t="s">
        <v>36</v>
      </c>
      <c r="E26" s="80" t="s">
        <v>50</v>
      </c>
      <c r="F26" s="80"/>
      <c r="G26" s="263">
        <f>G27</f>
        <v>0</v>
      </c>
      <c r="H26" s="263">
        <f t="shared" si="1"/>
        <v>0</v>
      </c>
      <c r="I26" s="166">
        <f t="shared" si="1"/>
        <v>0</v>
      </c>
      <c r="J26" s="263"/>
      <c r="K26" s="238"/>
      <c r="N26" s="1"/>
      <c r="O26" s="1"/>
    </row>
    <row r="27" spans="1:15" ht="32.25" hidden="1">
      <c r="A27" s="55"/>
      <c r="B27" s="79" t="s">
        <v>9</v>
      </c>
      <c r="C27" s="80" t="s">
        <v>220</v>
      </c>
      <c r="D27" s="80" t="s">
        <v>36</v>
      </c>
      <c r="E27" s="80" t="s">
        <v>50</v>
      </c>
      <c r="F27" s="80" t="s">
        <v>5</v>
      </c>
      <c r="G27" s="263"/>
      <c r="H27" s="263"/>
      <c r="I27" s="166"/>
      <c r="J27" s="263"/>
      <c r="K27" s="238"/>
      <c r="N27" s="1"/>
      <c r="O27" s="1"/>
    </row>
    <row r="28" spans="1:11" s="5" customFormat="1" ht="53.25" customHeight="1">
      <c r="A28" s="82">
        <v>1</v>
      </c>
      <c r="B28" s="24" t="s">
        <v>102</v>
      </c>
      <c r="C28" s="9" t="s">
        <v>208</v>
      </c>
      <c r="D28" s="9" t="s">
        <v>214</v>
      </c>
      <c r="E28" s="66" t="s">
        <v>85</v>
      </c>
      <c r="F28" s="9"/>
      <c r="G28" s="165">
        <f>G29+G53</f>
        <v>5439.8</v>
      </c>
      <c r="H28" s="165">
        <f>H29+H53</f>
        <v>5439.7</v>
      </c>
      <c r="I28" s="165">
        <f>I29+I53</f>
        <v>5346.299999999999</v>
      </c>
      <c r="J28" s="165">
        <f>I28/H28*100</f>
        <v>98.28299354743827</v>
      </c>
      <c r="K28" s="238"/>
    </row>
    <row r="29" spans="1:11" s="5" customFormat="1" ht="48" customHeight="1">
      <c r="A29" s="56"/>
      <c r="B29" s="77" t="s">
        <v>56</v>
      </c>
      <c r="C29" s="72" t="s">
        <v>208</v>
      </c>
      <c r="D29" s="72" t="s">
        <v>214</v>
      </c>
      <c r="E29" s="11" t="s">
        <v>86</v>
      </c>
      <c r="F29" s="11"/>
      <c r="G29" s="166">
        <f>G30+G41+G45+G49</f>
        <v>3487.2</v>
      </c>
      <c r="H29" s="166">
        <f>H30+H41+H45+H49</f>
        <v>3487.2</v>
      </c>
      <c r="I29" s="166">
        <f>I30+I41+I45+I49</f>
        <v>3417.2</v>
      </c>
      <c r="J29" s="166">
        <f aca="true" t="shared" si="2" ref="J29:J96">I29/H29*100</f>
        <v>97.99265886671255</v>
      </c>
      <c r="K29" s="238"/>
    </row>
    <row r="30" spans="1:11" s="5" customFormat="1" ht="30.75" customHeight="1">
      <c r="A30" s="56"/>
      <c r="B30" s="67" t="s">
        <v>140</v>
      </c>
      <c r="C30" s="9"/>
      <c r="D30" s="9"/>
      <c r="E30" s="9" t="s">
        <v>87</v>
      </c>
      <c r="F30" s="9"/>
      <c r="G30" s="166">
        <f>G31+G35+G37+G39</f>
        <v>3086</v>
      </c>
      <c r="H30" s="166">
        <f>H31+H35+H37+H39</f>
        <v>3086</v>
      </c>
      <c r="I30" s="166">
        <f>I31+I35+I37+I39</f>
        <v>3016</v>
      </c>
      <c r="J30" s="166">
        <f t="shared" si="2"/>
        <v>97.73169151004537</v>
      </c>
      <c r="K30" s="238"/>
    </row>
    <row r="31" spans="1:11" s="5" customFormat="1" ht="81.75" customHeight="1">
      <c r="A31" s="56"/>
      <c r="B31" s="67" t="s">
        <v>55</v>
      </c>
      <c r="C31" s="9"/>
      <c r="D31" s="9"/>
      <c r="E31" s="9" t="s">
        <v>88</v>
      </c>
      <c r="F31" s="9"/>
      <c r="G31" s="166">
        <f>G32+G33+G34</f>
        <v>3086</v>
      </c>
      <c r="H31" s="166">
        <f>H32+H33+H34</f>
        <v>3086</v>
      </c>
      <c r="I31" s="166">
        <f>I32+I33+I34</f>
        <v>3016</v>
      </c>
      <c r="J31" s="166">
        <f t="shared" si="2"/>
        <v>97.73169151004537</v>
      </c>
      <c r="K31" s="238"/>
    </row>
    <row r="32" spans="1:11" s="5" customFormat="1" ht="97.5" customHeight="1">
      <c r="A32" s="56"/>
      <c r="B32" s="67" t="s">
        <v>8</v>
      </c>
      <c r="C32" s="9" t="s">
        <v>208</v>
      </c>
      <c r="D32" s="9" t="s">
        <v>214</v>
      </c>
      <c r="E32" s="9" t="s">
        <v>88</v>
      </c>
      <c r="F32" s="9" t="s">
        <v>4</v>
      </c>
      <c r="G32" s="166">
        <v>2517.1</v>
      </c>
      <c r="H32" s="166">
        <v>2517.1</v>
      </c>
      <c r="I32" s="166">
        <v>2467.9</v>
      </c>
      <c r="J32" s="166">
        <f t="shared" si="2"/>
        <v>98.0453696714473</v>
      </c>
      <c r="K32" s="239"/>
    </row>
    <row r="33" spans="1:11" s="5" customFormat="1" ht="48" customHeight="1">
      <c r="A33" s="56"/>
      <c r="B33" s="67" t="s">
        <v>96</v>
      </c>
      <c r="C33" s="9" t="s">
        <v>208</v>
      </c>
      <c r="D33" s="9" t="s">
        <v>214</v>
      </c>
      <c r="E33" s="9" t="s">
        <v>88</v>
      </c>
      <c r="F33" s="9" t="s">
        <v>5</v>
      </c>
      <c r="G33" s="166">
        <v>560.4</v>
      </c>
      <c r="H33" s="166">
        <v>560.4</v>
      </c>
      <c r="I33" s="166">
        <v>540.1</v>
      </c>
      <c r="J33" s="166">
        <f t="shared" si="2"/>
        <v>96.37758743754462</v>
      </c>
      <c r="K33" s="241"/>
    </row>
    <row r="34" spans="1:13" s="5" customFormat="1" ht="18.75">
      <c r="A34" s="56"/>
      <c r="B34" s="67" t="s">
        <v>11</v>
      </c>
      <c r="C34" s="9" t="s">
        <v>208</v>
      </c>
      <c r="D34" s="9" t="s">
        <v>214</v>
      </c>
      <c r="E34" s="9" t="s">
        <v>88</v>
      </c>
      <c r="F34" s="9" t="s">
        <v>6</v>
      </c>
      <c r="G34" s="166">
        <v>8.5</v>
      </c>
      <c r="H34" s="166">
        <v>8.5</v>
      </c>
      <c r="I34" s="166">
        <v>8</v>
      </c>
      <c r="J34" s="166">
        <f t="shared" si="2"/>
        <v>94.11764705882352</v>
      </c>
      <c r="K34" s="238"/>
      <c r="M34" s="261"/>
    </row>
    <row r="35" spans="1:13" s="5" customFormat="1" ht="36.75" customHeight="1" hidden="1">
      <c r="A35" s="56"/>
      <c r="B35" s="77" t="s">
        <v>325</v>
      </c>
      <c r="C35" s="9"/>
      <c r="D35" s="9"/>
      <c r="E35" s="11" t="s">
        <v>327</v>
      </c>
      <c r="F35" s="11"/>
      <c r="G35" s="166">
        <f>G36</f>
        <v>0</v>
      </c>
      <c r="H35" s="166">
        <f>H36</f>
        <v>0</v>
      </c>
      <c r="I35" s="166">
        <f>I36</f>
        <v>0</v>
      </c>
      <c r="J35" s="166" t="e">
        <f t="shared" si="2"/>
        <v>#DIV/0!</v>
      </c>
      <c r="K35" s="238"/>
      <c r="M35" s="261"/>
    </row>
    <row r="36" spans="1:13" s="5" customFormat="1" ht="52.5" customHeight="1" hidden="1">
      <c r="A36" s="56"/>
      <c r="B36" s="77" t="s">
        <v>96</v>
      </c>
      <c r="C36" s="9"/>
      <c r="D36" s="9"/>
      <c r="E36" s="11" t="s">
        <v>327</v>
      </c>
      <c r="F36" s="11" t="s">
        <v>5</v>
      </c>
      <c r="G36" s="166"/>
      <c r="H36" s="166"/>
      <c r="I36" s="166"/>
      <c r="J36" s="166" t="e">
        <f t="shared" si="2"/>
        <v>#DIV/0!</v>
      </c>
      <c r="K36" s="238"/>
      <c r="M36" s="261"/>
    </row>
    <row r="37" spans="1:13" s="5" customFormat="1" ht="39.75" customHeight="1" hidden="1">
      <c r="A37" s="56"/>
      <c r="B37" s="77" t="s">
        <v>330</v>
      </c>
      <c r="C37" s="9"/>
      <c r="D37" s="9"/>
      <c r="E37" s="11" t="s">
        <v>328</v>
      </c>
      <c r="F37" s="11"/>
      <c r="G37" s="166">
        <f>G38</f>
        <v>0</v>
      </c>
      <c r="H37" s="166">
        <f>H38</f>
        <v>0</v>
      </c>
      <c r="I37" s="166">
        <f>I38</f>
        <v>0</v>
      </c>
      <c r="J37" s="166" t="e">
        <f t="shared" si="2"/>
        <v>#DIV/0!</v>
      </c>
      <c r="K37" s="238"/>
      <c r="M37" s="261"/>
    </row>
    <row r="38" spans="1:13" s="5" customFormat="1" ht="51" customHeight="1" hidden="1">
      <c r="A38" s="56"/>
      <c r="B38" s="77" t="s">
        <v>96</v>
      </c>
      <c r="C38" s="9"/>
      <c r="D38" s="9"/>
      <c r="E38" s="11" t="s">
        <v>328</v>
      </c>
      <c r="F38" s="11" t="s">
        <v>5</v>
      </c>
      <c r="G38" s="166"/>
      <c r="H38" s="166"/>
      <c r="I38" s="166"/>
      <c r="J38" s="166" t="e">
        <f t="shared" si="2"/>
        <v>#DIV/0!</v>
      </c>
      <c r="K38" s="238"/>
      <c r="M38" s="261"/>
    </row>
    <row r="39" spans="1:13" s="5" customFormat="1" ht="51" customHeight="1" hidden="1">
      <c r="A39" s="56"/>
      <c r="B39" s="77" t="s">
        <v>290</v>
      </c>
      <c r="C39" s="9"/>
      <c r="D39" s="9"/>
      <c r="E39" s="11" t="s">
        <v>162</v>
      </c>
      <c r="F39" s="11"/>
      <c r="G39" s="166">
        <f>G40</f>
        <v>0</v>
      </c>
      <c r="H39" s="166">
        <f>H40</f>
        <v>0</v>
      </c>
      <c r="I39" s="166"/>
      <c r="J39" s="166" t="e">
        <f t="shared" si="2"/>
        <v>#DIV/0!</v>
      </c>
      <c r="K39" s="238"/>
      <c r="M39" s="261"/>
    </row>
    <row r="40" spans="1:13" s="5" customFormat="1" ht="97.5" customHeight="1" hidden="1">
      <c r="A40" s="56"/>
      <c r="B40" s="77" t="s">
        <v>8</v>
      </c>
      <c r="C40" s="9"/>
      <c r="D40" s="9"/>
      <c r="E40" s="11" t="s">
        <v>162</v>
      </c>
      <c r="F40" s="11" t="s">
        <v>4</v>
      </c>
      <c r="G40" s="166"/>
      <c r="H40" s="166"/>
      <c r="I40" s="166"/>
      <c r="J40" s="166" t="e">
        <f t="shared" si="2"/>
        <v>#DIV/0!</v>
      </c>
      <c r="K40" s="238"/>
      <c r="M40" s="261"/>
    </row>
    <row r="41" spans="1:13" s="5" customFormat="1" ht="52.5" customHeight="1" hidden="1">
      <c r="A41" s="56"/>
      <c r="B41" s="67" t="s">
        <v>145</v>
      </c>
      <c r="C41" s="9"/>
      <c r="D41" s="9"/>
      <c r="E41" s="9" t="s">
        <v>141</v>
      </c>
      <c r="F41" s="9"/>
      <c r="G41" s="166">
        <f aca="true" t="shared" si="3" ref="G41:I42">G42</f>
        <v>0</v>
      </c>
      <c r="H41" s="166">
        <f t="shared" si="3"/>
        <v>0</v>
      </c>
      <c r="I41" s="166">
        <f t="shared" si="3"/>
        <v>0</v>
      </c>
      <c r="J41" s="166" t="e">
        <f t="shared" si="2"/>
        <v>#DIV/0!</v>
      </c>
      <c r="K41" s="238"/>
      <c r="M41" s="261"/>
    </row>
    <row r="42" spans="1:13" s="5" customFormat="1" ht="33.75" customHeight="1" hidden="1">
      <c r="A42" s="56"/>
      <c r="B42" s="67" t="s">
        <v>60</v>
      </c>
      <c r="C42" s="9"/>
      <c r="D42" s="9"/>
      <c r="E42" s="9" t="s">
        <v>142</v>
      </c>
      <c r="F42" s="9"/>
      <c r="G42" s="166">
        <f t="shared" si="3"/>
        <v>0</v>
      </c>
      <c r="H42" s="166">
        <f t="shared" si="3"/>
        <v>0</v>
      </c>
      <c r="I42" s="166">
        <f t="shared" si="3"/>
        <v>0</v>
      </c>
      <c r="J42" s="166" t="e">
        <f t="shared" si="2"/>
        <v>#DIV/0!</v>
      </c>
      <c r="K42" s="238"/>
      <c r="M42" s="261"/>
    </row>
    <row r="43" spans="1:13" s="5" customFormat="1" ht="52.5" customHeight="1" hidden="1">
      <c r="A43" s="56"/>
      <c r="B43" s="67" t="s">
        <v>96</v>
      </c>
      <c r="C43" s="9"/>
      <c r="D43" s="9"/>
      <c r="E43" s="9" t="s">
        <v>142</v>
      </c>
      <c r="F43" s="9" t="s">
        <v>5</v>
      </c>
      <c r="G43" s="166"/>
      <c r="H43" s="166"/>
      <c r="I43" s="166"/>
      <c r="J43" s="166" t="e">
        <f t="shared" si="2"/>
        <v>#DIV/0!</v>
      </c>
      <c r="K43" s="238"/>
      <c r="M43" s="261"/>
    </row>
    <row r="44" spans="1:13" s="5" customFormat="1" ht="49.5" customHeight="1" hidden="1">
      <c r="A44" s="56"/>
      <c r="B44" s="67" t="s">
        <v>95</v>
      </c>
      <c r="C44" s="9" t="s">
        <v>208</v>
      </c>
      <c r="D44" s="9" t="s">
        <v>214</v>
      </c>
      <c r="E44" s="9" t="s">
        <v>143</v>
      </c>
      <c r="F44" s="9"/>
      <c r="G44" s="166">
        <f aca="true" t="shared" si="4" ref="G44:I45">G45</f>
        <v>55</v>
      </c>
      <c r="H44" s="166">
        <f t="shared" si="4"/>
        <v>55</v>
      </c>
      <c r="I44" s="166">
        <f t="shared" si="4"/>
        <v>55</v>
      </c>
      <c r="J44" s="166">
        <f t="shared" si="2"/>
        <v>100</v>
      </c>
      <c r="K44" s="238"/>
      <c r="M44" s="262"/>
    </row>
    <row r="45" spans="1:11" s="5" customFormat="1" ht="71.25" customHeight="1">
      <c r="A45" s="56"/>
      <c r="B45" s="68" t="s">
        <v>291</v>
      </c>
      <c r="C45" s="9"/>
      <c r="D45" s="9"/>
      <c r="E45" s="9" t="s">
        <v>144</v>
      </c>
      <c r="F45" s="9"/>
      <c r="G45" s="166">
        <f t="shared" si="4"/>
        <v>55</v>
      </c>
      <c r="H45" s="166">
        <f t="shared" si="4"/>
        <v>55</v>
      </c>
      <c r="I45" s="166">
        <f t="shared" si="4"/>
        <v>55</v>
      </c>
      <c r="J45" s="166">
        <f t="shared" si="2"/>
        <v>100</v>
      </c>
      <c r="K45" s="238"/>
    </row>
    <row r="46" spans="1:11" s="5" customFormat="1" ht="18.75" customHeight="1">
      <c r="A46" s="56"/>
      <c r="B46" s="93" t="s">
        <v>10</v>
      </c>
      <c r="C46" s="9" t="s">
        <v>208</v>
      </c>
      <c r="D46" s="9" t="s">
        <v>214</v>
      </c>
      <c r="E46" s="9" t="s">
        <v>144</v>
      </c>
      <c r="F46" s="9" t="s">
        <v>7</v>
      </c>
      <c r="G46" s="166">
        <v>55</v>
      </c>
      <c r="H46" s="166">
        <v>55</v>
      </c>
      <c r="I46" s="166">
        <v>55</v>
      </c>
      <c r="J46" s="166">
        <f t="shared" si="2"/>
        <v>100</v>
      </c>
      <c r="K46" s="238"/>
    </row>
    <row r="47" spans="1:11" s="5" customFormat="1" ht="63" hidden="1">
      <c r="A47" s="56"/>
      <c r="B47" s="67" t="s">
        <v>33</v>
      </c>
      <c r="C47" s="9" t="s">
        <v>208</v>
      </c>
      <c r="D47" s="9" t="s">
        <v>214</v>
      </c>
      <c r="E47" s="9" t="s">
        <v>57</v>
      </c>
      <c r="F47" s="9"/>
      <c r="G47" s="11"/>
      <c r="H47" s="11"/>
      <c r="I47" s="266"/>
      <c r="J47" s="166" t="e">
        <f t="shared" si="2"/>
        <v>#DIV/0!</v>
      </c>
      <c r="K47" s="242"/>
    </row>
    <row r="48" spans="1:11" s="5" customFormat="1" ht="69.75" customHeight="1" hidden="1">
      <c r="A48" s="56"/>
      <c r="B48" s="67" t="s">
        <v>8</v>
      </c>
      <c r="C48" s="9" t="s">
        <v>208</v>
      </c>
      <c r="D48" s="9" t="s">
        <v>214</v>
      </c>
      <c r="E48" s="9" t="s">
        <v>57</v>
      </c>
      <c r="F48" s="9" t="s">
        <v>4</v>
      </c>
      <c r="G48" s="11"/>
      <c r="H48" s="11"/>
      <c r="I48" s="266"/>
      <c r="J48" s="166" t="e">
        <f t="shared" si="2"/>
        <v>#DIV/0!</v>
      </c>
      <c r="K48" s="242"/>
    </row>
    <row r="49" spans="1:11" s="5" customFormat="1" ht="20.25" customHeight="1">
      <c r="A49" s="56"/>
      <c r="B49" s="77" t="s">
        <v>382</v>
      </c>
      <c r="C49" s="9"/>
      <c r="D49" s="9"/>
      <c r="E49" s="11" t="s">
        <v>383</v>
      </c>
      <c r="F49" s="9"/>
      <c r="G49" s="302">
        <f>G50</f>
        <v>346.2</v>
      </c>
      <c r="H49" s="302">
        <f>H50</f>
        <v>346.2</v>
      </c>
      <c r="I49" s="302">
        <f>I50</f>
        <v>346.2</v>
      </c>
      <c r="J49" s="166">
        <f t="shared" si="2"/>
        <v>100</v>
      </c>
      <c r="K49" s="242"/>
    </row>
    <row r="50" spans="1:11" s="5" customFormat="1" ht="18.75" customHeight="1">
      <c r="A50" s="56"/>
      <c r="B50" s="77" t="s">
        <v>384</v>
      </c>
      <c r="C50" s="301"/>
      <c r="D50" s="301"/>
      <c r="E50" s="11" t="s">
        <v>385</v>
      </c>
      <c r="F50" s="11"/>
      <c r="G50" s="302">
        <f>G51+G52</f>
        <v>346.2</v>
      </c>
      <c r="H50" s="302">
        <f>H51+H52</f>
        <v>346.2</v>
      </c>
      <c r="I50" s="302">
        <f>I51+I52</f>
        <v>346.2</v>
      </c>
      <c r="J50" s="166">
        <f t="shared" si="2"/>
        <v>100</v>
      </c>
      <c r="K50" s="242"/>
    </row>
    <row r="51" spans="1:11" s="5" customFormat="1" ht="50.25" customHeight="1">
      <c r="A51" s="56"/>
      <c r="B51" s="77" t="s">
        <v>96</v>
      </c>
      <c r="C51" s="11"/>
      <c r="D51" s="11"/>
      <c r="E51" s="11" t="s">
        <v>385</v>
      </c>
      <c r="F51" s="11" t="s">
        <v>5</v>
      </c>
      <c r="G51" s="302">
        <v>138.5</v>
      </c>
      <c r="H51" s="302">
        <v>138.5</v>
      </c>
      <c r="I51" s="302">
        <v>138.5</v>
      </c>
      <c r="J51" s="166">
        <f t="shared" si="2"/>
        <v>100</v>
      </c>
      <c r="K51" s="242"/>
    </row>
    <row r="52" spans="1:11" s="5" customFormat="1" ht="33" customHeight="1">
      <c r="A52" s="56"/>
      <c r="B52" s="77" t="s">
        <v>294</v>
      </c>
      <c r="C52" s="72"/>
      <c r="D52" s="72"/>
      <c r="E52" s="11" t="s">
        <v>385</v>
      </c>
      <c r="F52" s="11" t="s">
        <v>295</v>
      </c>
      <c r="G52" s="302">
        <v>207.7</v>
      </c>
      <c r="H52" s="302">
        <v>207.7</v>
      </c>
      <c r="I52" s="302">
        <v>207.7</v>
      </c>
      <c r="J52" s="166">
        <f t="shared" si="2"/>
        <v>100</v>
      </c>
      <c r="K52" s="242"/>
    </row>
    <row r="53" spans="1:11" s="5" customFormat="1" ht="18.75">
      <c r="A53" s="56"/>
      <c r="B53" s="73" t="s">
        <v>58</v>
      </c>
      <c r="C53" s="66" t="s">
        <v>208</v>
      </c>
      <c r="D53" s="66" t="s">
        <v>214</v>
      </c>
      <c r="E53" s="11" t="s">
        <v>89</v>
      </c>
      <c r="F53" s="9"/>
      <c r="G53" s="166">
        <f>G56+G57+G58</f>
        <v>1952.6000000000001</v>
      </c>
      <c r="H53" s="166">
        <f>H56+H57+H58</f>
        <v>1952.5</v>
      </c>
      <c r="I53" s="166">
        <f>I56+I57+I58</f>
        <v>1929.1</v>
      </c>
      <c r="J53" s="166">
        <f t="shared" si="2"/>
        <v>98.80153649167734</v>
      </c>
      <c r="K53" s="238"/>
    </row>
    <row r="54" spans="1:11" s="5" customFormat="1" ht="18.75">
      <c r="A54" s="56"/>
      <c r="B54" s="67" t="s">
        <v>146</v>
      </c>
      <c r="C54" s="9"/>
      <c r="D54" s="9"/>
      <c r="E54" s="9" t="s">
        <v>90</v>
      </c>
      <c r="F54" s="9"/>
      <c r="G54" s="166">
        <f>G56+G57+G58</f>
        <v>1952.6000000000001</v>
      </c>
      <c r="H54" s="166">
        <f>H56+H57+H58</f>
        <v>1952.5</v>
      </c>
      <c r="I54" s="166">
        <f>I56+I57+I58</f>
        <v>1929.1</v>
      </c>
      <c r="J54" s="166">
        <f t="shared" si="2"/>
        <v>98.80153649167734</v>
      </c>
      <c r="K54" s="238"/>
    </row>
    <row r="55" spans="1:11" s="5" customFormat="1" ht="81.75" customHeight="1">
      <c r="A55" s="56"/>
      <c r="B55" s="67" t="s">
        <v>55</v>
      </c>
      <c r="C55" s="9" t="s">
        <v>208</v>
      </c>
      <c r="D55" s="9" t="s">
        <v>214</v>
      </c>
      <c r="E55" s="9" t="s">
        <v>91</v>
      </c>
      <c r="F55" s="9"/>
      <c r="G55" s="166">
        <f>G56+G57+G58</f>
        <v>1952.6000000000001</v>
      </c>
      <c r="H55" s="166">
        <f>H56+H57+H58</f>
        <v>1952.5</v>
      </c>
      <c r="I55" s="166">
        <f>I56+I57+I58</f>
        <v>1929.1</v>
      </c>
      <c r="J55" s="166">
        <f t="shared" si="2"/>
        <v>98.80153649167734</v>
      </c>
      <c r="K55" s="238"/>
    </row>
    <row r="56" spans="1:11" s="5" customFormat="1" ht="96" customHeight="1">
      <c r="A56" s="56"/>
      <c r="B56" s="67" t="s">
        <v>8</v>
      </c>
      <c r="C56" s="9" t="s">
        <v>208</v>
      </c>
      <c r="D56" s="9" t="s">
        <v>214</v>
      </c>
      <c r="E56" s="9" t="s">
        <v>91</v>
      </c>
      <c r="F56" s="9" t="s">
        <v>4</v>
      </c>
      <c r="G56" s="166">
        <v>1683.3</v>
      </c>
      <c r="H56" s="166">
        <v>1683.3</v>
      </c>
      <c r="I56" s="166">
        <v>1678.6</v>
      </c>
      <c r="J56" s="166">
        <f t="shared" si="2"/>
        <v>99.72078655022871</v>
      </c>
      <c r="K56" s="239"/>
    </row>
    <row r="57" spans="1:11" s="5" customFormat="1" ht="47.25" customHeight="1">
      <c r="A57" s="56"/>
      <c r="B57" s="67" t="s">
        <v>96</v>
      </c>
      <c r="C57" s="9" t="s">
        <v>208</v>
      </c>
      <c r="D57" s="9" t="s">
        <v>214</v>
      </c>
      <c r="E57" s="9" t="s">
        <v>91</v>
      </c>
      <c r="F57" s="9" t="s">
        <v>5</v>
      </c>
      <c r="G57" s="166">
        <v>268.1</v>
      </c>
      <c r="H57" s="166">
        <v>268</v>
      </c>
      <c r="I57" s="166">
        <v>250</v>
      </c>
      <c r="J57" s="166">
        <f t="shared" si="2"/>
        <v>93.28358208955224</v>
      </c>
      <c r="K57" s="241"/>
    </row>
    <row r="58" spans="1:11" s="5" customFormat="1" ht="21" customHeight="1">
      <c r="A58" s="56"/>
      <c r="B58" s="67" t="s">
        <v>11</v>
      </c>
      <c r="C58" s="9" t="s">
        <v>208</v>
      </c>
      <c r="D58" s="9" t="s">
        <v>214</v>
      </c>
      <c r="E58" s="9" t="s">
        <v>91</v>
      </c>
      <c r="F58" s="9" t="s">
        <v>6</v>
      </c>
      <c r="G58" s="166">
        <v>1.2</v>
      </c>
      <c r="H58" s="166">
        <v>1.2</v>
      </c>
      <c r="I58" s="166">
        <v>0.5</v>
      </c>
      <c r="J58" s="166">
        <f t="shared" si="2"/>
        <v>41.66666666666667</v>
      </c>
      <c r="K58" s="242"/>
    </row>
    <row r="59" spans="1:11" s="5" customFormat="1" ht="18" customHeight="1" hidden="1">
      <c r="A59" s="56"/>
      <c r="B59" s="77" t="s">
        <v>292</v>
      </c>
      <c r="C59" s="9"/>
      <c r="D59" s="9"/>
      <c r="E59" s="11" t="s">
        <v>293</v>
      </c>
      <c r="F59" s="11"/>
      <c r="G59" s="166">
        <f>G60+G61</f>
        <v>0</v>
      </c>
      <c r="H59" s="166">
        <f>H60+H61</f>
        <v>0</v>
      </c>
      <c r="I59" s="166">
        <f>I60+I61</f>
        <v>0</v>
      </c>
      <c r="J59" s="166" t="e">
        <f t="shared" si="2"/>
        <v>#DIV/0!</v>
      </c>
      <c r="K59" s="242"/>
    </row>
    <row r="60" spans="1:11" s="5" customFormat="1" ht="48" customHeight="1" hidden="1">
      <c r="A60" s="56"/>
      <c r="B60" s="77" t="s">
        <v>96</v>
      </c>
      <c r="C60" s="9"/>
      <c r="D60" s="9"/>
      <c r="E60" s="11" t="s">
        <v>293</v>
      </c>
      <c r="F60" s="11" t="s">
        <v>5</v>
      </c>
      <c r="G60" s="166"/>
      <c r="H60" s="166"/>
      <c r="I60" s="166"/>
      <c r="J60" s="166" t="e">
        <f t="shared" si="2"/>
        <v>#DIV/0!</v>
      </c>
      <c r="K60" s="242"/>
    </row>
    <row r="61" spans="1:11" s="5" customFormat="1" ht="19.5" customHeight="1" hidden="1">
      <c r="A61" s="56"/>
      <c r="B61" s="77" t="s">
        <v>294</v>
      </c>
      <c r="C61" s="66"/>
      <c r="D61" s="66"/>
      <c r="E61" s="11" t="s">
        <v>293</v>
      </c>
      <c r="F61" s="11" t="s">
        <v>295</v>
      </c>
      <c r="G61" s="169"/>
      <c r="H61" s="169"/>
      <c r="I61" s="169"/>
      <c r="J61" s="166" t="e">
        <f t="shared" si="2"/>
        <v>#DIV/0!</v>
      </c>
      <c r="K61" s="242"/>
    </row>
    <row r="62" spans="1:11" s="5" customFormat="1" ht="33" customHeight="1" hidden="1">
      <c r="A62" s="56"/>
      <c r="B62" s="67" t="s">
        <v>60</v>
      </c>
      <c r="C62" s="9" t="s">
        <v>208</v>
      </c>
      <c r="D62" s="9" t="s">
        <v>214</v>
      </c>
      <c r="E62" s="9" t="s">
        <v>59</v>
      </c>
      <c r="F62" s="86"/>
      <c r="G62" s="265">
        <f aca="true" t="shared" si="5" ref="G62:I63">G63</f>
        <v>0</v>
      </c>
      <c r="H62" s="265">
        <f t="shared" si="5"/>
        <v>0</v>
      </c>
      <c r="I62" s="254">
        <f t="shared" si="5"/>
        <v>0</v>
      </c>
      <c r="J62" s="166" t="e">
        <f t="shared" si="2"/>
        <v>#DIV/0!</v>
      </c>
      <c r="K62" s="242"/>
    </row>
    <row r="63" spans="1:11" s="5" customFormat="1" ht="34.5" customHeight="1" hidden="1">
      <c r="A63" s="56"/>
      <c r="B63" s="67" t="s">
        <v>1</v>
      </c>
      <c r="C63" s="9" t="s">
        <v>208</v>
      </c>
      <c r="D63" s="9" t="s">
        <v>214</v>
      </c>
      <c r="E63" s="9" t="s">
        <v>59</v>
      </c>
      <c r="F63" s="87"/>
      <c r="G63" s="265">
        <f t="shared" si="5"/>
        <v>0</v>
      </c>
      <c r="H63" s="265">
        <f t="shared" si="5"/>
        <v>0</v>
      </c>
      <c r="I63" s="254">
        <f t="shared" si="5"/>
        <v>0</v>
      </c>
      <c r="J63" s="166" t="e">
        <f t="shared" si="2"/>
        <v>#DIV/0!</v>
      </c>
      <c r="K63" s="242"/>
    </row>
    <row r="64" spans="1:11" s="5" customFormat="1" ht="36.75" customHeight="1" hidden="1">
      <c r="A64" s="56"/>
      <c r="B64" s="67" t="s">
        <v>9</v>
      </c>
      <c r="C64" s="9" t="s">
        <v>208</v>
      </c>
      <c r="D64" s="9" t="s">
        <v>214</v>
      </c>
      <c r="E64" s="9" t="s">
        <v>59</v>
      </c>
      <c r="F64" s="86" t="s">
        <v>5</v>
      </c>
      <c r="G64" s="265"/>
      <c r="H64" s="265"/>
      <c r="I64" s="254"/>
      <c r="J64" s="166" t="e">
        <f t="shared" si="2"/>
        <v>#DIV/0!</v>
      </c>
      <c r="K64" s="242"/>
    </row>
    <row r="65" spans="1:11" s="5" customFormat="1" ht="36.75" customHeight="1" hidden="1">
      <c r="A65" s="56"/>
      <c r="B65" s="67" t="s">
        <v>29</v>
      </c>
      <c r="C65" s="9" t="s">
        <v>208</v>
      </c>
      <c r="D65" s="9" t="s">
        <v>214</v>
      </c>
      <c r="E65" s="9" t="s">
        <v>27</v>
      </c>
      <c r="F65" s="86"/>
      <c r="G65" s="265">
        <f aca="true" t="shared" si="6" ref="G65:I66">G66</f>
        <v>0</v>
      </c>
      <c r="H65" s="265">
        <f t="shared" si="6"/>
        <v>0</v>
      </c>
      <c r="I65" s="254">
        <f t="shared" si="6"/>
        <v>0</v>
      </c>
      <c r="J65" s="166" t="e">
        <f t="shared" si="2"/>
        <v>#DIV/0!</v>
      </c>
      <c r="K65" s="242"/>
    </row>
    <row r="66" spans="1:11" s="5" customFormat="1" ht="25.5" customHeight="1" hidden="1">
      <c r="A66" s="56"/>
      <c r="B66" s="67" t="s">
        <v>1</v>
      </c>
      <c r="C66" s="9" t="s">
        <v>208</v>
      </c>
      <c r="D66" s="9" t="s">
        <v>214</v>
      </c>
      <c r="E66" s="9" t="s">
        <v>28</v>
      </c>
      <c r="F66" s="86"/>
      <c r="G66" s="265">
        <f t="shared" si="6"/>
        <v>0</v>
      </c>
      <c r="H66" s="265">
        <f t="shared" si="6"/>
        <v>0</v>
      </c>
      <c r="I66" s="254">
        <f t="shared" si="6"/>
        <v>0</v>
      </c>
      <c r="J66" s="166" t="e">
        <f t="shared" si="2"/>
        <v>#DIV/0!</v>
      </c>
      <c r="K66" s="242"/>
    </row>
    <row r="67" spans="1:11" s="5" customFormat="1" ht="36.75" customHeight="1" hidden="1">
      <c r="A67" s="56"/>
      <c r="B67" s="67" t="s">
        <v>9</v>
      </c>
      <c r="C67" s="9" t="s">
        <v>208</v>
      </c>
      <c r="D67" s="9" t="s">
        <v>214</v>
      </c>
      <c r="E67" s="9" t="s">
        <v>28</v>
      </c>
      <c r="F67" s="86" t="s">
        <v>4</v>
      </c>
      <c r="G67" s="265"/>
      <c r="H67" s="265"/>
      <c r="I67" s="254"/>
      <c r="J67" s="166" t="e">
        <f t="shared" si="2"/>
        <v>#DIV/0!</v>
      </c>
      <c r="K67" s="242"/>
    </row>
    <row r="68" spans="1:11" s="5" customFormat="1" ht="36.75" customHeight="1" hidden="1">
      <c r="A68" s="56"/>
      <c r="B68" s="67" t="s">
        <v>32</v>
      </c>
      <c r="C68" s="9" t="s">
        <v>208</v>
      </c>
      <c r="D68" s="9" t="s">
        <v>214</v>
      </c>
      <c r="E68" s="9" t="s">
        <v>30</v>
      </c>
      <c r="F68" s="86"/>
      <c r="G68" s="265">
        <f aca="true" t="shared" si="7" ref="G68:I69">G69</f>
        <v>0</v>
      </c>
      <c r="H68" s="265">
        <f t="shared" si="7"/>
        <v>0</v>
      </c>
      <c r="I68" s="254">
        <f t="shared" si="7"/>
        <v>0</v>
      </c>
      <c r="J68" s="166" t="e">
        <f t="shared" si="2"/>
        <v>#DIV/0!</v>
      </c>
      <c r="K68" s="242"/>
    </row>
    <row r="69" spans="1:11" s="5" customFormat="1" ht="50.25" customHeight="1" hidden="1">
      <c r="A69" s="56"/>
      <c r="B69" s="67" t="s">
        <v>33</v>
      </c>
      <c r="C69" s="9" t="s">
        <v>208</v>
      </c>
      <c r="D69" s="9" t="s">
        <v>214</v>
      </c>
      <c r="E69" s="9" t="s">
        <v>31</v>
      </c>
      <c r="F69" s="86"/>
      <c r="G69" s="265">
        <f t="shared" si="7"/>
        <v>0</v>
      </c>
      <c r="H69" s="265">
        <f t="shared" si="7"/>
        <v>0</v>
      </c>
      <c r="I69" s="254">
        <f t="shared" si="7"/>
        <v>0</v>
      </c>
      <c r="J69" s="166" t="e">
        <f t="shared" si="2"/>
        <v>#DIV/0!</v>
      </c>
      <c r="K69" s="242"/>
    </row>
    <row r="70" spans="1:11" s="5" customFormat="1" ht="36.75" customHeight="1" hidden="1">
      <c r="A70" s="56"/>
      <c r="B70" s="67" t="s">
        <v>8</v>
      </c>
      <c r="C70" s="9" t="s">
        <v>208</v>
      </c>
      <c r="D70" s="9" t="s">
        <v>214</v>
      </c>
      <c r="E70" s="9" t="s">
        <v>31</v>
      </c>
      <c r="F70" s="86" t="s">
        <v>4</v>
      </c>
      <c r="G70" s="265"/>
      <c r="H70" s="265"/>
      <c r="I70" s="254"/>
      <c r="J70" s="166" t="e">
        <f t="shared" si="2"/>
        <v>#DIV/0!</v>
      </c>
      <c r="K70" s="242"/>
    </row>
    <row r="71" spans="1:11" s="5" customFormat="1" ht="36.75" customHeight="1" hidden="1">
      <c r="A71" s="56"/>
      <c r="B71" s="68" t="s">
        <v>0</v>
      </c>
      <c r="C71" s="9" t="s">
        <v>208</v>
      </c>
      <c r="D71" s="9" t="s">
        <v>214</v>
      </c>
      <c r="E71" s="9" t="s">
        <v>267</v>
      </c>
      <c r="F71" s="86"/>
      <c r="G71" s="265">
        <f>G72</f>
        <v>0</v>
      </c>
      <c r="H71" s="265">
        <f aca="true" t="shared" si="8" ref="H71:I73">H72</f>
        <v>0</v>
      </c>
      <c r="I71" s="254">
        <f t="shared" si="8"/>
        <v>0</v>
      </c>
      <c r="J71" s="166" t="e">
        <f t="shared" si="2"/>
        <v>#DIV/0!</v>
      </c>
      <c r="K71" s="242"/>
    </row>
    <row r="72" spans="1:11" s="5" customFormat="1" ht="54" customHeight="1" hidden="1">
      <c r="A72" s="56"/>
      <c r="B72" s="68" t="s">
        <v>49</v>
      </c>
      <c r="C72" s="9" t="s">
        <v>208</v>
      </c>
      <c r="D72" s="9" t="s">
        <v>214</v>
      </c>
      <c r="E72" s="9" t="s">
        <v>48</v>
      </c>
      <c r="F72" s="86"/>
      <c r="G72" s="265">
        <f>G73</f>
        <v>0</v>
      </c>
      <c r="H72" s="265">
        <f t="shared" si="8"/>
        <v>0</v>
      </c>
      <c r="I72" s="254">
        <f t="shared" si="8"/>
        <v>0</v>
      </c>
      <c r="J72" s="166" t="e">
        <f t="shared" si="2"/>
        <v>#DIV/0!</v>
      </c>
      <c r="K72" s="242"/>
    </row>
    <row r="73" spans="1:11" s="5" customFormat="1" ht="36.75" customHeight="1" hidden="1">
      <c r="A73" s="56"/>
      <c r="B73" s="68" t="s">
        <v>1</v>
      </c>
      <c r="C73" s="9" t="s">
        <v>208</v>
      </c>
      <c r="D73" s="9" t="s">
        <v>214</v>
      </c>
      <c r="E73" s="9" t="s">
        <v>50</v>
      </c>
      <c r="F73" s="86"/>
      <c r="G73" s="265">
        <f>G74</f>
        <v>0</v>
      </c>
      <c r="H73" s="265">
        <f t="shared" si="8"/>
        <v>0</v>
      </c>
      <c r="I73" s="254">
        <f t="shared" si="8"/>
        <v>0</v>
      </c>
      <c r="J73" s="166" t="e">
        <f t="shared" si="2"/>
        <v>#DIV/0!</v>
      </c>
      <c r="K73" s="242"/>
    </row>
    <row r="74" spans="1:11" s="5" customFormat="1" ht="36.75" customHeight="1" hidden="1">
      <c r="A74" s="56"/>
      <c r="B74" s="68" t="s">
        <v>9</v>
      </c>
      <c r="C74" s="9" t="s">
        <v>208</v>
      </c>
      <c r="D74" s="9" t="s">
        <v>214</v>
      </c>
      <c r="E74" s="9" t="s">
        <v>50</v>
      </c>
      <c r="F74" s="86" t="s">
        <v>5</v>
      </c>
      <c r="G74" s="265"/>
      <c r="H74" s="265"/>
      <c r="I74" s="254"/>
      <c r="J74" s="166" t="e">
        <f t="shared" si="2"/>
        <v>#DIV/0!</v>
      </c>
      <c r="K74" s="245"/>
    </row>
    <row r="75" spans="1:11" s="5" customFormat="1" ht="36" customHeight="1" hidden="1">
      <c r="A75" s="56"/>
      <c r="B75" s="77" t="s">
        <v>290</v>
      </c>
      <c r="C75" s="9"/>
      <c r="D75" s="9"/>
      <c r="E75" s="11" t="s">
        <v>163</v>
      </c>
      <c r="F75" s="11"/>
      <c r="G75" s="166">
        <f>G76</f>
        <v>0</v>
      </c>
      <c r="H75" s="166">
        <f>H76</f>
        <v>0</v>
      </c>
      <c r="I75" s="254">
        <f>I76</f>
        <v>0</v>
      </c>
      <c r="J75" s="166" t="e">
        <f t="shared" si="2"/>
        <v>#DIV/0!</v>
      </c>
      <c r="K75" s="245"/>
    </row>
    <row r="76" spans="1:11" s="5" customFormat="1" ht="68.25" customHeight="1" hidden="1">
      <c r="A76" s="56"/>
      <c r="B76" s="77" t="s">
        <v>8</v>
      </c>
      <c r="C76" s="9"/>
      <c r="D76" s="9"/>
      <c r="E76" s="11" t="s">
        <v>163</v>
      </c>
      <c r="F76" s="11" t="s">
        <v>4</v>
      </c>
      <c r="G76" s="166"/>
      <c r="H76" s="166"/>
      <c r="I76" s="254"/>
      <c r="J76" s="166" t="e">
        <f t="shared" si="2"/>
        <v>#DIV/0!</v>
      </c>
      <c r="K76" s="245"/>
    </row>
    <row r="77" spans="1:11" s="5" customFormat="1" ht="52.5" customHeight="1" hidden="1">
      <c r="A77" s="56"/>
      <c r="B77" s="77" t="s">
        <v>290</v>
      </c>
      <c r="C77" s="9"/>
      <c r="D77" s="9"/>
      <c r="E77" s="11" t="s">
        <v>164</v>
      </c>
      <c r="F77" s="11"/>
      <c r="G77" s="166">
        <f>G78</f>
        <v>0</v>
      </c>
      <c r="H77" s="166">
        <f>H78</f>
        <v>0</v>
      </c>
      <c r="I77" s="166">
        <f>I78</f>
        <v>0</v>
      </c>
      <c r="J77" s="166" t="e">
        <f t="shared" si="2"/>
        <v>#DIV/0!</v>
      </c>
      <c r="K77" s="245"/>
    </row>
    <row r="78" spans="1:11" s="5" customFormat="1" ht="99.75" customHeight="1" hidden="1">
      <c r="A78" s="56"/>
      <c r="B78" s="77" t="s">
        <v>8</v>
      </c>
      <c r="C78" s="9"/>
      <c r="D78" s="9"/>
      <c r="E78" s="11" t="s">
        <v>164</v>
      </c>
      <c r="F78" s="11" t="s">
        <v>4</v>
      </c>
      <c r="G78" s="166"/>
      <c r="H78" s="166"/>
      <c r="I78" s="166"/>
      <c r="J78" s="166" t="e">
        <f t="shared" si="2"/>
        <v>#DIV/0!</v>
      </c>
      <c r="K78" s="245"/>
    </row>
    <row r="79" spans="1:15" ht="66" customHeight="1" hidden="1">
      <c r="A79" s="82">
        <v>2</v>
      </c>
      <c r="B79" s="24" t="s">
        <v>103</v>
      </c>
      <c r="C79" s="95" t="s">
        <v>207</v>
      </c>
      <c r="D79" s="95" t="s">
        <v>215</v>
      </c>
      <c r="E79" s="95" t="s">
        <v>92</v>
      </c>
      <c r="F79" s="96"/>
      <c r="G79" s="165">
        <f>G80</f>
        <v>0</v>
      </c>
      <c r="H79" s="165">
        <f aca="true" t="shared" si="9" ref="H79:I82">H80</f>
        <v>0</v>
      </c>
      <c r="I79" s="165">
        <f t="shared" si="9"/>
        <v>0</v>
      </c>
      <c r="J79" s="165" t="e">
        <f t="shared" si="2"/>
        <v>#DIV/0!</v>
      </c>
      <c r="K79" s="238"/>
      <c r="N79" s="1"/>
      <c r="O79" s="1"/>
    </row>
    <row r="80" spans="1:15" ht="34.5" customHeight="1" hidden="1">
      <c r="A80" s="82"/>
      <c r="B80" s="67" t="s">
        <v>115</v>
      </c>
      <c r="C80" s="10" t="s">
        <v>207</v>
      </c>
      <c r="D80" s="10" t="s">
        <v>215</v>
      </c>
      <c r="E80" s="10" t="s">
        <v>93</v>
      </c>
      <c r="F80" s="97"/>
      <c r="G80" s="166">
        <f>G81</f>
        <v>0</v>
      </c>
      <c r="H80" s="166">
        <f t="shared" si="9"/>
        <v>0</v>
      </c>
      <c r="I80" s="166">
        <f t="shared" si="9"/>
        <v>0</v>
      </c>
      <c r="J80" s="166" t="e">
        <f t="shared" si="2"/>
        <v>#DIV/0!</v>
      </c>
      <c r="K80" s="238"/>
      <c r="N80" s="1"/>
      <c r="O80" s="1"/>
    </row>
    <row r="81" spans="1:15" ht="51.75" customHeight="1" hidden="1">
      <c r="A81" s="82"/>
      <c r="B81" s="67" t="s">
        <v>147</v>
      </c>
      <c r="C81" s="10"/>
      <c r="D81" s="10"/>
      <c r="E81" s="10" t="s">
        <v>148</v>
      </c>
      <c r="F81" s="97"/>
      <c r="G81" s="166">
        <f>G82</f>
        <v>0</v>
      </c>
      <c r="H81" s="166">
        <f t="shared" si="9"/>
        <v>0</v>
      </c>
      <c r="I81" s="166">
        <f t="shared" si="9"/>
        <v>0</v>
      </c>
      <c r="J81" s="166" t="e">
        <f t="shared" si="2"/>
        <v>#DIV/0!</v>
      </c>
      <c r="K81" s="238"/>
      <c r="N81" s="1"/>
      <c r="O81" s="1"/>
    </row>
    <row r="82" spans="1:15" ht="53.25" customHeight="1" hidden="1">
      <c r="A82" s="82"/>
      <c r="B82" s="67" t="s">
        <v>150</v>
      </c>
      <c r="C82" s="10" t="s">
        <v>207</v>
      </c>
      <c r="D82" s="10" t="s">
        <v>215</v>
      </c>
      <c r="E82" s="10" t="s">
        <v>149</v>
      </c>
      <c r="F82" s="97"/>
      <c r="G82" s="166">
        <f>G83</f>
        <v>0</v>
      </c>
      <c r="H82" s="166">
        <f t="shared" si="9"/>
        <v>0</v>
      </c>
      <c r="I82" s="166">
        <f t="shared" si="9"/>
        <v>0</v>
      </c>
      <c r="J82" s="166" t="e">
        <f t="shared" si="2"/>
        <v>#DIV/0!</v>
      </c>
      <c r="K82" s="238"/>
      <c r="N82" s="1"/>
      <c r="O82" s="1"/>
    </row>
    <row r="83" spans="1:15" ht="49.5" customHeight="1" hidden="1">
      <c r="A83" s="82"/>
      <c r="B83" s="67" t="s">
        <v>96</v>
      </c>
      <c r="C83" s="10" t="s">
        <v>207</v>
      </c>
      <c r="D83" s="10" t="s">
        <v>215</v>
      </c>
      <c r="E83" s="10" t="s">
        <v>149</v>
      </c>
      <c r="F83" s="97" t="s">
        <v>5</v>
      </c>
      <c r="G83" s="166"/>
      <c r="H83" s="166"/>
      <c r="I83" s="166"/>
      <c r="J83" s="166" t="e">
        <f t="shared" si="2"/>
        <v>#DIV/0!</v>
      </c>
      <c r="K83" s="238"/>
      <c r="N83" s="1"/>
      <c r="O83" s="1"/>
    </row>
    <row r="84" spans="1:15" ht="68.25" customHeight="1">
      <c r="A84" s="82">
        <v>2</v>
      </c>
      <c r="B84" s="83" t="s">
        <v>104</v>
      </c>
      <c r="C84" s="72" t="s">
        <v>216</v>
      </c>
      <c r="D84" s="72" t="s">
        <v>209</v>
      </c>
      <c r="E84" s="72" t="s">
        <v>75</v>
      </c>
      <c r="F84" s="72"/>
      <c r="G84" s="165">
        <f>G85</f>
        <v>54.3</v>
      </c>
      <c r="H84" s="165">
        <f>H85</f>
        <v>54.3</v>
      </c>
      <c r="I84" s="165">
        <f>I85</f>
        <v>54.3</v>
      </c>
      <c r="J84" s="165">
        <f t="shared" si="2"/>
        <v>100</v>
      </c>
      <c r="K84" s="238"/>
      <c r="N84" s="1"/>
      <c r="O84" s="1"/>
    </row>
    <row r="85" spans="1:15" ht="34.5" customHeight="1">
      <c r="A85" s="56"/>
      <c r="B85" s="69" t="s">
        <v>115</v>
      </c>
      <c r="C85" s="9" t="s">
        <v>216</v>
      </c>
      <c r="D85" s="9" t="s">
        <v>209</v>
      </c>
      <c r="E85" s="9" t="s">
        <v>118</v>
      </c>
      <c r="F85" s="9"/>
      <c r="G85" s="166">
        <f>G86+G91</f>
        <v>54.3</v>
      </c>
      <c r="H85" s="166">
        <f>H86+H91</f>
        <v>54.3</v>
      </c>
      <c r="I85" s="166">
        <f>I86+I91</f>
        <v>54.3</v>
      </c>
      <c r="J85" s="166">
        <f t="shared" si="2"/>
        <v>100</v>
      </c>
      <c r="K85" s="238"/>
      <c r="N85" s="1"/>
      <c r="O85" s="1"/>
    </row>
    <row r="86" spans="1:15" ht="51" customHeight="1">
      <c r="A86" s="56"/>
      <c r="B86" s="67" t="s">
        <v>119</v>
      </c>
      <c r="C86" s="9"/>
      <c r="D86" s="9"/>
      <c r="E86" s="9" t="s">
        <v>120</v>
      </c>
      <c r="F86" s="9"/>
      <c r="G86" s="166">
        <f>G87+G89</f>
        <v>27.6</v>
      </c>
      <c r="H86" s="166">
        <f>H87+H89</f>
        <v>27.6</v>
      </c>
      <c r="I86" s="166">
        <f>I87+I89</f>
        <v>27.6</v>
      </c>
      <c r="J86" s="166">
        <f t="shared" si="2"/>
        <v>100</v>
      </c>
      <c r="K86" s="238"/>
      <c r="N86" s="1"/>
      <c r="O86" s="1"/>
    </row>
    <row r="87" spans="1:15" ht="50.25" customHeight="1">
      <c r="A87" s="56"/>
      <c r="B87" s="67" t="s">
        <v>76</v>
      </c>
      <c r="C87" s="9"/>
      <c r="D87" s="9"/>
      <c r="E87" s="9" t="s">
        <v>121</v>
      </c>
      <c r="F87" s="9"/>
      <c r="G87" s="166">
        <f>G88</f>
        <v>19.3</v>
      </c>
      <c r="H87" s="166">
        <f>H88</f>
        <v>19.3</v>
      </c>
      <c r="I87" s="166">
        <f>I88</f>
        <v>19.3</v>
      </c>
      <c r="J87" s="166">
        <f t="shared" si="2"/>
        <v>100</v>
      </c>
      <c r="K87" s="238"/>
      <c r="N87" s="1"/>
      <c r="O87" s="1"/>
    </row>
    <row r="88" spans="1:15" ht="49.5" customHeight="1">
      <c r="A88" s="56"/>
      <c r="B88" s="67" t="s">
        <v>96</v>
      </c>
      <c r="C88" s="9" t="s">
        <v>216</v>
      </c>
      <c r="D88" s="9" t="s">
        <v>209</v>
      </c>
      <c r="E88" s="9" t="s">
        <v>121</v>
      </c>
      <c r="F88" s="9" t="s">
        <v>5</v>
      </c>
      <c r="G88" s="166">
        <v>19.3</v>
      </c>
      <c r="H88" s="166">
        <v>19.3</v>
      </c>
      <c r="I88" s="166">
        <v>19.3</v>
      </c>
      <c r="J88" s="166">
        <f t="shared" si="2"/>
        <v>100</v>
      </c>
      <c r="K88" s="238"/>
      <c r="N88" s="1"/>
      <c r="O88" s="1"/>
    </row>
    <row r="89" spans="1:15" ht="99.75" customHeight="1">
      <c r="A89" s="56"/>
      <c r="B89" s="69" t="s">
        <v>191</v>
      </c>
      <c r="C89" s="9"/>
      <c r="D89" s="9"/>
      <c r="E89" s="9" t="s">
        <v>158</v>
      </c>
      <c r="F89" s="9"/>
      <c r="G89" s="166">
        <f>G90</f>
        <v>8.3</v>
      </c>
      <c r="H89" s="166">
        <f>H90</f>
        <v>8.3</v>
      </c>
      <c r="I89" s="166">
        <f>I90</f>
        <v>8.3</v>
      </c>
      <c r="J89" s="166">
        <f t="shared" si="2"/>
        <v>100</v>
      </c>
      <c r="K89" s="238"/>
      <c r="N89" s="1"/>
      <c r="O89" s="1"/>
    </row>
    <row r="90" spans="1:15" ht="52.5" customHeight="1">
      <c r="A90" s="56"/>
      <c r="B90" s="67" t="s">
        <v>96</v>
      </c>
      <c r="C90" s="9"/>
      <c r="D90" s="9"/>
      <c r="E90" s="9" t="s">
        <v>158</v>
      </c>
      <c r="F90" s="9" t="s">
        <v>5</v>
      </c>
      <c r="G90" s="166">
        <v>8.3</v>
      </c>
      <c r="H90" s="166">
        <v>8.3</v>
      </c>
      <c r="I90" s="166">
        <v>8.3</v>
      </c>
      <c r="J90" s="166">
        <f t="shared" si="2"/>
        <v>100</v>
      </c>
      <c r="K90" s="238"/>
      <c r="N90" s="1"/>
      <c r="O90" s="1"/>
    </row>
    <row r="91" spans="1:15" ht="35.25" customHeight="1">
      <c r="A91" s="56"/>
      <c r="B91" s="69" t="s">
        <v>160</v>
      </c>
      <c r="C91" s="9" t="s">
        <v>216</v>
      </c>
      <c r="D91" s="9" t="s">
        <v>209</v>
      </c>
      <c r="E91" s="9" t="s">
        <v>156</v>
      </c>
      <c r="F91" s="9"/>
      <c r="G91" s="166">
        <f>G93</f>
        <v>26.7</v>
      </c>
      <c r="H91" s="166">
        <f>H93</f>
        <v>26.7</v>
      </c>
      <c r="I91" s="166">
        <f>I93</f>
        <v>26.7</v>
      </c>
      <c r="J91" s="166">
        <f t="shared" si="2"/>
        <v>100</v>
      </c>
      <c r="K91" s="238"/>
      <c r="N91" s="1"/>
      <c r="O91" s="1"/>
    </row>
    <row r="92" spans="1:15" ht="87" customHeight="1">
      <c r="A92" s="56"/>
      <c r="B92" s="67" t="s">
        <v>183</v>
      </c>
      <c r="C92" s="9"/>
      <c r="D92" s="9"/>
      <c r="E92" s="9" t="s">
        <v>157</v>
      </c>
      <c r="F92" s="9"/>
      <c r="G92" s="166">
        <f>G93</f>
        <v>26.7</v>
      </c>
      <c r="H92" s="166">
        <f>H93</f>
        <v>26.7</v>
      </c>
      <c r="I92" s="166">
        <f>I93</f>
        <v>26.7</v>
      </c>
      <c r="J92" s="166">
        <f t="shared" si="2"/>
        <v>100</v>
      </c>
      <c r="K92" s="238"/>
      <c r="N92" s="1"/>
      <c r="O92" s="1"/>
    </row>
    <row r="93" spans="1:15" ht="51" customHeight="1">
      <c r="A93" s="56"/>
      <c r="B93" s="77" t="s">
        <v>96</v>
      </c>
      <c r="C93" s="11" t="s">
        <v>216</v>
      </c>
      <c r="D93" s="11" t="s">
        <v>209</v>
      </c>
      <c r="E93" s="11" t="s">
        <v>157</v>
      </c>
      <c r="F93" s="11" t="s">
        <v>5</v>
      </c>
      <c r="G93" s="166">
        <v>26.7</v>
      </c>
      <c r="H93" s="166">
        <v>26.7</v>
      </c>
      <c r="I93" s="166">
        <v>26.7</v>
      </c>
      <c r="J93" s="166">
        <f t="shared" si="2"/>
        <v>100</v>
      </c>
      <c r="K93" s="238"/>
      <c r="N93" s="1"/>
      <c r="O93" s="1"/>
    </row>
    <row r="94" spans="1:15" ht="63.75" customHeight="1" hidden="1">
      <c r="A94" s="82">
        <v>3</v>
      </c>
      <c r="B94" s="98" t="s">
        <v>281</v>
      </c>
      <c r="C94" s="72"/>
      <c r="D94" s="72"/>
      <c r="E94" s="72" t="s">
        <v>282</v>
      </c>
      <c r="F94" s="72"/>
      <c r="G94" s="165">
        <f>G95</f>
        <v>0</v>
      </c>
      <c r="H94" s="165">
        <f aca="true" t="shared" si="10" ref="H94:I97">H95</f>
        <v>0</v>
      </c>
      <c r="I94" s="165">
        <f t="shared" si="10"/>
        <v>0</v>
      </c>
      <c r="J94" s="165" t="e">
        <f t="shared" si="2"/>
        <v>#DIV/0!</v>
      </c>
      <c r="K94" s="238"/>
      <c r="N94" s="1"/>
      <c r="O94" s="1"/>
    </row>
    <row r="95" spans="1:15" ht="33.75" customHeight="1" hidden="1">
      <c r="A95" s="56"/>
      <c r="B95" s="103" t="s">
        <v>115</v>
      </c>
      <c r="C95" s="11"/>
      <c r="D95" s="11"/>
      <c r="E95" s="11" t="s">
        <v>283</v>
      </c>
      <c r="F95" s="11"/>
      <c r="G95" s="166">
        <f>G96</f>
        <v>0</v>
      </c>
      <c r="H95" s="166">
        <f t="shared" si="10"/>
        <v>0</v>
      </c>
      <c r="I95" s="166">
        <f t="shared" si="10"/>
        <v>0</v>
      </c>
      <c r="J95" s="166" t="e">
        <f t="shared" si="2"/>
        <v>#DIV/0!</v>
      </c>
      <c r="K95" s="238"/>
      <c r="N95" s="1"/>
      <c r="O95" s="1"/>
    </row>
    <row r="96" spans="1:15" ht="80.25" customHeight="1" hidden="1">
      <c r="A96" s="56"/>
      <c r="B96" s="77" t="s">
        <v>284</v>
      </c>
      <c r="C96" s="11"/>
      <c r="D96" s="11"/>
      <c r="E96" s="11" t="s">
        <v>285</v>
      </c>
      <c r="F96" s="11"/>
      <c r="G96" s="166">
        <f>G97</f>
        <v>0</v>
      </c>
      <c r="H96" s="166">
        <f t="shared" si="10"/>
        <v>0</v>
      </c>
      <c r="I96" s="166">
        <f t="shared" si="10"/>
        <v>0</v>
      </c>
      <c r="J96" s="166" t="e">
        <f t="shared" si="2"/>
        <v>#DIV/0!</v>
      </c>
      <c r="K96" s="238"/>
      <c r="N96" s="1"/>
      <c r="O96" s="1"/>
    </row>
    <row r="97" spans="1:15" ht="51" customHeight="1" hidden="1">
      <c r="A97" s="56"/>
      <c r="B97" s="77" t="s">
        <v>286</v>
      </c>
      <c r="C97" s="11"/>
      <c r="D97" s="11"/>
      <c r="E97" s="11" t="s">
        <v>287</v>
      </c>
      <c r="F97" s="11"/>
      <c r="G97" s="166">
        <f>G98</f>
        <v>0</v>
      </c>
      <c r="H97" s="166">
        <f t="shared" si="10"/>
        <v>0</v>
      </c>
      <c r="I97" s="166">
        <f t="shared" si="10"/>
        <v>0</v>
      </c>
      <c r="J97" s="166" t="e">
        <f aca="true" t="shared" si="11" ref="J97:J175">I97/H97*100</f>
        <v>#DIV/0!</v>
      </c>
      <c r="K97" s="238"/>
      <c r="N97" s="1"/>
      <c r="O97" s="1"/>
    </row>
    <row r="98" spans="1:15" ht="37.5" customHeight="1" hidden="1">
      <c r="A98" s="56"/>
      <c r="B98" s="77" t="s">
        <v>9</v>
      </c>
      <c r="C98" s="11"/>
      <c r="D98" s="11"/>
      <c r="E98" s="11" t="s">
        <v>287</v>
      </c>
      <c r="F98" s="11" t="s">
        <v>5</v>
      </c>
      <c r="G98" s="166"/>
      <c r="H98" s="166"/>
      <c r="I98" s="166"/>
      <c r="J98" s="166" t="e">
        <f t="shared" si="11"/>
        <v>#DIV/0!</v>
      </c>
      <c r="K98" s="238"/>
      <c r="N98" s="1"/>
      <c r="O98" s="1"/>
    </row>
    <row r="99" spans="1:15" ht="66" customHeight="1">
      <c r="A99" s="82">
        <v>3</v>
      </c>
      <c r="B99" s="98" t="s">
        <v>281</v>
      </c>
      <c r="C99" s="72"/>
      <c r="D99" s="72"/>
      <c r="E99" s="72" t="s">
        <v>282</v>
      </c>
      <c r="F99" s="72"/>
      <c r="G99" s="165">
        <f aca="true" t="shared" si="12" ref="G99:I102">G100</f>
        <v>47</v>
      </c>
      <c r="H99" s="165">
        <f t="shared" si="12"/>
        <v>47</v>
      </c>
      <c r="I99" s="165">
        <f t="shared" si="12"/>
        <v>46.7</v>
      </c>
      <c r="J99" s="166">
        <f t="shared" si="11"/>
        <v>99.36170212765958</v>
      </c>
      <c r="K99" s="238"/>
      <c r="N99" s="1"/>
      <c r="O99" s="1"/>
    </row>
    <row r="100" spans="1:15" ht="37.5" customHeight="1">
      <c r="A100" s="56"/>
      <c r="B100" s="103" t="s">
        <v>115</v>
      </c>
      <c r="C100" s="11"/>
      <c r="D100" s="11"/>
      <c r="E100" s="11" t="s">
        <v>283</v>
      </c>
      <c r="F100" s="11"/>
      <c r="G100" s="166">
        <f t="shared" si="12"/>
        <v>47</v>
      </c>
      <c r="H100" s="166">
        <f t="shared" si="12"/>
        <v>47</v>
      </c>
      <c r="I100" s="166">
        <f t="shared" si="12"/>
        <v>46.7</v>
      </c>
      <c r="J100" s="166">
        <f t="shared" si="11"/>
        <v>99.36170212765958</v>
      </c>
      <c r="K100" s="238"/>
      <c r="N100" s="1"/>
      <c r="O100" s="1"/>
    </row>
    <row r="101" spans="1:15" ht="37.5" customHeight="1">
      <c r="A101" s="56"/>
      <c r="B101" s="77" t="s">
        <v>284</v>
      </c>
      <c r="C101" s="11"/>
      <c r="D101" s="11"/>
      <c r="E101" s="11" t="s">
        <v>285</v>
      </c>
      <c r="F101" s="11"/>
      <c r="G101" s="166">
        <f t="shared" si="12"/>
        <v>47</v>
      </c>
      <c r="H101" s="166">
        <f t="shared" si="12"/>
        <v>47</v>
      </c>
      <c r="I101" s="166">
        <f t="shared" si="12"/>
        <v>46.7</v>
      </c>
      <c r="J101" s="166">
        <f t="shared" si="11"/>
        <v>99.36170212765958</v>
      </c>
      <c r="K101" s="238"/>
      <c r="N101" s="1"/>
      <c r="O101" s="1"/>
    </row>
    <row r="102" spans="1:15" ht="37.5" customHeight="1">
      <c r="A102" s="56"/>
      <c r="B102" s="77" t="s">
        <v>39</v>
      </c>
      <c r="C102" s="11"/>
      <c r="D102" s="11"/>
      <c r="E102" s="11" t="s">
        <v>381</v>
      </c>
      <c r="F102" s="11"/>
      <c r="G102" s="166">
        <f t="shared" si="12"/>
        <v>47</v>
      </c>
      <c r="H102" s="166">
        <f t="shared" si="12"/>
        <v>47</v>
      </c>
      <c r="I102" s="166">
        <f t="shared" si="12"/>
        <v>46.7</v>
      </c>
      <c r="J102" s="166">
        <f t="shared" si="11"/>
        <v>99.36170212765958</v>
      </c>
      <c r="K102" s="238"/>
      <c r="N102" s="1"/>
      <c r="O102" s="1"/>
    </row>
    <row r="103" spans="1:15" ht="37.5" customHeight="1">
      <c r="A103" s="56"/>
      <c r="B103" s="77" t="s">
        <v>9</v>
      </c>
      <c r="C103" s="11"/>
      <c r="D103" s="11"/>
      <c r="E103" s="11" t="s">
        <v>381</v>
      </c>
      <c r="F103" s="11" t="s">
        <v>5</v>
      </c>
      <c r="G103" s="166">
        <v>47</v>
      </c>
      <c r="H103" s="166">
        <v>47</v>
      </c>
      <c r="I103" s="166">
        <v>46.7</v>
      </c>
      <c r="J103" s="166">
        <f t="shared" si="11"/>
        <v>99.36170212765958</v>
      </c>
      <c r="K103" s="238"/>
      <c r="N103" s="1"/>
      <c r="O103" s="1"/>
    </row>
    <row r="104" spans="1:15" ht="69" customHeight="1">
      <c r="A104" s="82">
        <v>4</v>
      </c>
      <c r="B104" s="98" t="s">
        <v>300</v>
      </c>
      <c r="C104" s="72" t="s">
        <v>220</v>
      </c>
      <c r="D104" s="72" t="s">
        <v>209</v>
      </c>
      <c r="E104" s="72" t="s">
        <v>77</v>
      </c>
      <c r="F104" s="72"/>
      <c r="G104" s="165">
        <f>G105</f>
        <v>3559.9</v>
      </c>
      <c r="H104" s="165">
        <f aca="true" t="shared" si="13" ref="H104:I107">H105</f>
        <v>3559.9</v>
      </c>
      <c r="I104" s="165">
        <f t="shared" si="13"/>
        <v>3318.7</v>
      </c>
      <c r="J104" s="165">
        <f t="shared" si="11"/>
        <v>93.22452877889828</v>
      </c>
      <c r="K104" s="238"/>
      <c r="N104" s="1"/>
      <c r="O104" s="1"/>
    </row>
    <row r="105" spans="1:15" ht="32.25" customHeight="1">
      <c r="A105" s="56"/>
      <c r="B105" s="78" t="s">
        <v>115</v>
      </c>
      <c r="C105" s="11" t="s">
        <v>220</v>
      </c>
      <c r="D105" s="11" t="s">
        <v>209</v>
      </c>
      <c r="E105" s="11" t="s">
        <v>78</v>
      </c>
      <c r="F105" s="11"/>
      <c r="G105" s="166">
        <f>G106</f>
        <v>3559.9</v>
      </c>
      <c r="H105" s="166">
        <f t="shared" si="13"/>
        <v>3559.9</v>
      </c>
      <c r="I105" s="166">
        <f t="shared" si="13"/>
        <v>3318.7</v>
      </c>
      <c r="J105" s="166">
        <f t="shared" si="11"/>
        <v>93.22452877889828</v>
      </c>
      <c r="K105" s="238"/>
      <c r="N105" s="1"/>
      <c r="O105" s="1"/>
    </row>
    <row r="106" spans="1:15" ht="70.5" customHeight="1">
      <c r="A106" s="56"/>
      <c r="B106" s="68" t="s">
        <v>122</v>
      </c>
      <c r="C106" s="11"/>
      <c r="D106" s="11"/>
      <c r="E106" s="11" t="s">
        <v>79</v>
      </c>
      <c r="F106" s="11"/>
      <c r="G106" s="166">
        <f>G107</f>
        <v>3559.9</v>
      </c>
      <c r="H106" s="166">
        <f t="shared" si="13"/>
        <v>3559.9</v>
      </c>
      <c r="I106" s="166">
        <f t="shared" si="13"/>
        <v>3318.7</v>
      </c>
      <c r="J106" s="166">
        <f t="shared" si="11"/>
        <v>93.22452877889828</v>
      </c>
      <c r="K106" s="238"/>
      <c r="N106" s="1"/>
      <c r="O106" s="1"/>
    </row>
    <row r="107" spans="1:15" ht="73.5" customHeight="1">
      <c r="A107" s="56"/>
      <c r="B107" s="78" t="s">
        <v>61</v>
      </c>
      <c r="C107" s="11" t="s">
        <v>220</v>
      </c>
      <c r="D107" s="11" t="s">
        <v>209</v>
      </c>
      <c r="E107" s="11" t="s">
        <v>80</v>
      </c>
      <c r="F107" s="11"/>
      <c r="G107" s="166">
        <f>G108</f>
        <v>3559.9</v>
      </c>
      <c r="H107" s="166">
        <f t="shared" si="13"/>
        <v>3559.9</v>
      </c>
      <c r="I107" s="166">
        <f t="shared" si="13"/>
        <v>3318.7</v>
      </c>
      <c r="J107" s="166">
        <f t="shared" si="11"/>
        <v>93.22452877889828</v>
      </c>
      <c r="K107" s="238"/>
      <c r="N107" s="1"/>
      <c r="O107" s="1"/>
    </row>
    <row r="108" spans="1:15" ht="54" customHeight="1">
      <c r="A108" s="56"/>
      <c r="B108" s="77" t="s">
        <v>96</v>
      </c>
      <c r="C108" s="11" t="s">
        <v>220</v>
      </c>
      <c r="D108" s="11" t="s">
        <v>209</v>
      </c>
      <c r="E108" s="11" t="s">
        <v>80</v>
      </c>
      <c r="F108" s="11" t="s">
        <v>5</v>
      </c>
      <c r="G108" s="166">
        <v>3559.9</v>
      </c>
      <c r="H108" s="166">
        <v>3559.9</v>
      </c>
      <c r="I108" s="166">
        <v>3318.7</v>
      </c>
      <c r="J108" s="166">
        <f t="shared" si="11"/>
        <v>93.22452877889828</v>
      </c>
      <c r="K108" s="238"/>
      <c r="N108" s="1"/>
      <c r="O108" s="1"/>
    </row>
    <row r="109" spans="1:15" ht="69.75" customHeight="1">
      <c r="A109" s="82">
        <v>5</v>
      </c>
      <c r="B109" s="98" t="s">
        <v>101</v>
      </c>
      <c r="C109" s="11"/>
      <c r="D109" s="11"/>
      <c r="E109" s="11" t="s">
        <v>81</v>
      </c>
      <c r="F109" s="11"/>
      <c r="G109" s="165">
        <f>G110</f>
        <v>5</v>
      </c>
      <c r="H109" s="165">
        <f aca="true" t="shared" si="14" ref="H109:I112">H110</f>
        <v>5</v>
      </c>
      <c r="I109" s="165">
        <f t="shared" si="14"/>
        <v>5</v>
      </c>
      <c r="J109" s="165">
        <f t="shared" si="11"/>
        <v>100</v>
      </c>
      <c r="K109" s="238"/>
      <c r="N109" s="1"/>
      <c r="O109" s="1"/>
    </row>
    <row r="110" spans="1:15" ht="34.5" customHeight="1">
      <c r="A110" s="56"/>
      <c r="B110" s="78" t="s">
        <v>115</v>
      </c>
      <c r="C110" s="11"/>
      <c r="D110" s="11"/>
      <c r="E110" s="11" t="s">
        <v>82</v>
      </c>
      <c r="F110" s="11"/>
      <c r="G110" s="166">
        <f>G111</f>
        <v>5</v>
      </c>
      <c r="H110" s="166">
        <f t="shared" si="14"/>
        <v>5</v>
      </c>
      <c r="I110" s="166">
        <f t="shared" si="14"/>
        <v>5</v>
      </c>
      <c r="J110" s="166">
        <f t="shared" si="11"/>
        <v>100</v>
      </c>
      <c r="K110" s="238"/>
      <c r="N110" s="1"/>
      <c r="O110" s="1"/>
    </row>
    <row r="111" spans="1:15" ht="40.5" customHeight="1">
      <c r="A111" s="56"/>
      <c r="B111" s="78" t="s">
        <v>123</v>
      </c>
      <c r="C111" s="11"/>
      <c r="D111" s="11"/>
      <c r="E111" s="11" t="s">
        <v>83</v>
      </c>
      <c r="F111" s="11"/>
      <c r="G111" s="166">
        <f>G112</f>
        <v>5</v>
      </c>
      <c r="H111" s="166">
        <f t="shared" si="14"/>
        <v>5</v>
      </c>
      <c r="I111" s="166">
        <f t="shared" si="14"/>
        <v>5</v>
      </c>
      <c r="J111" s="166">
        <f t="shared" si="11"/>
        <v>100</v>
      </c>
      <c r="K111" s="238"/>
      <c r="N111" s="1"/>
      <c r="O111" s="1"/>
    </row>
    <row r="112" spans="1:15" ht="36.75" customHeight="1">
      <c r="A112" s="56"/>
      <c r="B112" s="78" t="s">
        <v>124</v>
      </c>
      <c r="C112" s="11"/>
      <c r="D112" s="11"/>
      <c r="E112" s="11" t="s">
        <v>167</v>
      </c>
      <c r="F112" s="11"/>
      <c r="G112" s="166">
        <f>G113</f>
        <v>5</v>
      </c>
      <c r="H112" s="166">
        <f t="shared" si="14"/>
        <v>5</v>
      </c>
      <c r="I112" s="166">
        <f t="shared" si="14"/>
        <v>5</v>
      </c>
      <c r="J112" s="166">
        <f t="shared" si="11"/>
        <v>100</v>
      </c>
      <c r="K112" s="238"/>
      <c r="N112" s="1"/>
      <c r="O112" s="1"/>
    </row>
    <row r="113" spans="1:15" ht="49.5" customHeight="1">
      <c r="A113" s="56"/>
      <c r="B113" s="77" t="s">
        <v>96</v>
      </c>
      <c r="C113" s="11"/>
      <c r="D113" s="11"/>
      <c r="E113" s="11" t="s">
        <v>167</v>
      </c>
      <c r="F113" s="11" t="s">
        <v>5</v>
      </c>
      <c r="G113" s="166">
        <v>5</v>
      </c>
      <c r="H113" s="166">
        <v>5</v>
      </c>
      <c r="I113" s="166">
        <v>5</v>
      </c>
      <c r="J113" s="166">
        <f t="shared" si="11"/>
        <v>100</v>
      </c>
      <c r="K113" s="238"/>
      <c r="N113" s="1"/>
      <c r="O113" s="1"/>
    </row>
    <row r="114" spans="1:15" ht="72" customHeight="1">
      <c r="A114" s="82">
        <v>6</v>
      </c>
      <c r="B114" s="104" t="s">
        <v>105</v>
      </c>
      <c r="C114" s="66" t="s">
        <v>214</v>
      </c>
      <c r="D114" s="66" t="s">
        <v>220</v>
      </c>
      <c r="E114" s="66" t="s">
        <v>67</v>
      </c>
      <c r="F114" s="66"/>
      <c r="G114" s="165">
        <f>G115</f>
        <v>4989.2</v>
      </c>
      <c r="H114" s="165">
        <f>H115</f>
        <v>4989.2</v>
      </c>
      <c r="I114" s="165">
        <f>I115</f>
        <v>4920.6</v>
      </c>
      <c r="J114" s="165">
        <f t="shared" si="11"/>
        <v>98.62503006494028</v>
      </c>
      <c r="K114" s="238"/>
      <c r="N114" s="1"/>
      <c r="O114" s="1"/>
    </row>
    <row r="115" spans="1:15" ht="36.75" customHeight="1">
      <c r="A115" s="56"/>
      <c r="B115" s="102" t="s">
        <v>115</v>
      </c>
      <c r="C115" s="9" t="s">
        <v>214</v>
      </c>
      <c r="D115" s="9" t="s">
        <v>220</v>
      </c>
      <c r="E115" s="9" t="s">
        <v>68</v>
      </c>
      <c r="F115" s="9"/>
      <c r="G115" s="166">
        <f>G116+G119+G133+G138+G141</f>
        <v>4989.2</v>
      </c>
      <c r="H115" s="166">
        <f>H116+H119+H133+H138+H141</f>
        <v>4989.2</v>
      </c>
      <c r="I115" s="166">
        <f>I116+I119+I133+I138+I141</f>
        <v>4920.6</v>
      </c>
      <c r="J115" s="166">
        <f t="shared" si="11"/>
        <v>98.62503006494028</v>
      </c>
      <c r="K115" s="238"/>
      <c r="N115" s="1"/>
      <c r="O115" s="1"/>
    </row>
    <row r="116" spans="1:15" ht="49.5" customHeight="1">
      <c r="A116" s="56"/>
      <c r="B116" s="102" t="s">
        <v>265</v>
      </c>
      <c r="C116" s="9"/>
      <c r="D116" s="9"/>
      <c r="E116" s="9" t="s">
        <v>69</v>
      </c>
      <c r="F116" s="9"/>
      <c r="G116" s="166">
        <f aca="true" t="shared" si="15" ref="G116:I117">G117</f>
        <v>850.3</v>
      </c>
      <c r="H116" s="166">
        <f t="shared" si="15"/>
        <v>850.3</v>
      </c>
      <c r="I116" s="166">
        <f t="shared" si="15"/>
        <v>850.3</v>
      </c>
      <c r="J116" s="166">
        <f t="shared" si="11"/>
        <v>100</v>
      </c>
      <c r="K116" s="238"/>
      <c r="N116" s="1"/>
      <c r="O116" s="1"/>
    </row>
    <row r="117" spans="1:15" ht="32.25" customHeight="1">
      <c r="A117" s="56"/>
      <c r="B117" s="67" t="s">
        <v>266</v>
      </c>
      <c r="C117" s="9" t="s">
        <v>214</v>
      </c>
      <c r="D117" s="9" t="s">
        <v>220</v>
      </c>
      <c r="E117" s="9" t="s">
        <v>70</v>
      </c>
      <c r="F117" s="9"/>
      <c r="G117" s="166">
        <f t="shared" si="15"/>
        <v>850.3</v>
      </c>
      <c r="H117" s="166">
        <f t="shared" si="15"/>
        <v>850.3</v>
      </c>
      <c r="I117" s="166">
        <f t="shared" si="15"/>
        <v>850.3</v>
      </c>
      <c r="J117" s="166">
        <f t="shared" si="11"/>
        <v>100</v>
      </c>
      <c r="K117" s="238"/>
      <c r="N117" s="1"/>
      <c r="O117" s="1"/>
    </row>
    <row r="118" spans="1:15" ht="64.5" customHeight="1">
      <c r="A118" s="56"/>
      <c r="B118" s="67" t="s">
        <v>8</v>
      </c>
      <c r="C118" s="9" t="s">
        <v>214</v>
      </c>
      <c r="D118" s="9" t="s">
        <v>220</v>
      </c>
      <c r="E118" s="9" t="s">
        <v>70</v>
      </c>
      <c r="F118" s="9" t="s">
        <v>4</v>
      </c>
      <c r="G118" s="166">
        <v>850.3</v>
      </c>
      <c r="H118" s="166">
        <v>850.3</v>
      </c>
      <c r="I118" s="166">
        <v>850.3</v>
      </c>
      <c r="J118" s="166">
        <f t="shared" si="11"/>
        <v>100</v>
      </c>
      <c r="K118" s="238"/>
      <c r="N118" s="1"/>
      <c r="O118" s="1"/>
    </row>
    <row r="119" spans="1:15" ht="34.5" customHeight="1">
      <c r="A119" s="56"/>
      <c r="B119" s="102" t="s">
        <v>152</v>
      </c>
      <c r="C119" s="9"/>
      <c r="D119" s="9"/>
      <c r="E119" s="9" t="s">
        <v>72</v>
      </c>
      <c r="F119" s="9"/>
      <c r="G119" s="166">
        <f>G120+G124+G126+G128+G131</f>
        <v>4114.4</v>
      </c>
      <c r="H119" s="166">
        <f>H120+H124+H126+H128+H131</f>
        <v>4114.4</v>
      </c>
      <c r="I119" s="166">
        <f>I120+I124+I126+I128+I131</f>
        <v>4045.8</v>
      </c>
      <c r="J119" s="166">
        <f t="shared" si="11"/>
        <v>98.33268520318882</v>
      </c>
      <c r="K119" s="238"/>
      <c r="N119" s="1"/>
      <c r="O119" s="1"/>
    </row>
    <row r="120" spans="1:15" ht="33.75" customHeight="1">
      <c r="A120" s="56"/>
      <c r="B120" s="102" t="s">
        <v>266</v>
      </c>
      <c r="C120" s="9"/>
      <c r="D120" s="9"/>
      <c r="E120" s="9" t="s">
        <v>73</v>
      </c>
      <c r="F120" s="9"/>
      <c r="G120" s="166">
        <f>G121+G122+G123</f>
        <v>3474.7999999999997</v>
      </c>
      <c r="H120" s="166">
        <f>H121+H122+H123</f>
        <v>3474.7999999999997</v>
      </c>
      <c r="I120" s="166">
        <f>I121+I122+I123</f>
        <v>3448.7999999999997</v>
      </c>
      <c r="J120" s="166">
        <f t="shared" si="11"/>
        <v>99.25175549671924</v>
      </c>
      <c r="K120" s="238"/>
      <c r="N120" s="1"/>
      <c r="O120" s="1"/>
    </row>
    <row r="121" spans="1:15" ht="98.25" customHeight="1">
      <c r="A121" s="56"/>
      <c r="B121" s="67" t="s">
        <v>8</v>
      </c>
      <c r="C121" s="9"/>
      <c r="D121" s="9"/>
      <c r="E121" s="9" t="s">
        <v>73</v>
      </c>
      <c r="F121" s="9" t="s">
        <v>4</v>
      </c>
      <c r="G121" s="166">
        <v>3074.7</v>
      </c>
      <c r="H121" s="166">
        <v>3074.7</v>
      </c>
      <c r="I121" s="166">
        <v>3074.2</v>
      </c>
      <c r="J121" s="166">
        <f t="shared" si="11"/>
        <v>99.98373825088626</v>
      </c>
      <c r="K121" s="238"/>
      <c r="N121" s="1"/>
      <c r="O121" s="1"/>
    </row>
    <row r="122" spans="1:15" ht="50.25" customHeight="1">
      <c r="A122" s="56"/>
      <c r="B122" s="67" t="s">
        <v>96</v>
      </c>
      <c r="C122" s="9" t="s">
        <v>214</v>
      </c>
      <c r="D122" s="9" t="s">
        <v>220</v>
      </c>
      <c r="E122" s="9" t="s">
        <v>73</v>
      </c>
      <c r="F122" s="9" t="s">
        <v>5</v>
      </c>
      <c r="G122" s="166">
        <v>365.9</v>
      </c>
      <c r="H122" s="166">
        <v>365.9</v>
      </c>
      <c r="I122" s="166">
        <v>340.7</v>
      </c>
      <c r="J122" s="166">
        <f t="shared" si="11"/>
        <v>93.11287236949987</v>
      </c>
      <c r="K122" s="238"/>
      <c r="N122" s="1"/>
      <c r="O122" s="1"/>
    </row>
    <row r="123" spans="1:15" ht="21" customHeight="1">
      <c r="A123" s="56"/>
      <c r="B123" s="67" t="s">
        <v>11</v>
      </c>
      <c r="C123" s="9" t="s">
        <v>214</v>
      </c>
      <c r="D123" s="9" t="s">
        <v>220</v>
      </c>
      <c r="E123" s="9" t="s">
        <v>73</v>
      </c>
      <c r="F123" s="9" t="s">
        <v>6</v>
      </c>
      <c r="G123" s="166">
        <v>34.2</v>
      </c>
      <c r="H123" s="166">
        <v>34.2</v>
      </c>
      <c r="I123" s="166">
        <v>33.9</v>
      </c>
      <c r="J123" s="166">
        <f t="shared" si="11"/>
        <v>99.12280701754385</v>
      </c>
      <c r="K123" s="238"/>
      <c r="N123" s="1"/>
      <c r="O123" s="1"/>
    </row>
    <row r="124" spans="1:15" ht="54" customHeight="1">
      <c r="A124" s="56"/>
      <c r="B124" s="68" t="s">
        <v>288</v>
      </c>
      <c r="C124" s="9"/>
      <c r="D124" s="9"/>
      <c r="E124" s="9" t="s">
        <v>114</v>
      </c>
      <c r="F124" s="9"/>
      <c r="G124" s="166">
        <f>G125</f>
        <v>335.5</v>
      </c>
      <c r="H124" s="166">
        <f>H125</f>
        <v>335.5</v>
      </c>
      <c r="I124" s="166">
        <f>I125</f>
        <v>311.9</v>
      </c>
      <c r="J124" s="166">
        <f t="shared" si="11"/>
        <v>92.96572280178836</v>
      </c>
      <c r="K124" s="238"/>
      <c r="N124" s="1"/>
      <c r="O124" s="1"/>
    </row>
    <row r="125" spans="1:15" ht="50.25" customHeight="1">
      <c r="A125" s="56"/>
      <c r="B125" s="67" t="s">
        <v>96</v>
      </c>
      <c r="C125" s="9"/>
      <c r="D125" s="9"/>
      <c r="E125" s="9" t="s">
        <v>114</v>
      </c>
      <c r="F125" s="9" t="s">
        <v>5</v>
      </c>
      <c r="G125" s="166">
        <v>335.5</v>
      </c>
      <c r="H125" s="166">
        <v>335.5</v>
      </c>
      <c r="I125" s="166">
        <v>311.9</v>
      </c>
      <c r="J125" s="166">
        <f t="shared" si="11"/>
        <v>92.96572280178836</v>
      </c>
      <c r="K125" s="238"/>
      <c r="N125" s="1"/>
      <c r="O125" s="1"/>
    </row>
    <row r="126" spans="1:15" ht="51.75" customHeight="1">
      <c r="A126" s="56"/>
      <c r="B126" s="67" t="s">
        <v>62</v>
      </c>
      <c r="C126" s="9"/>
      <c r="D126" s="9"/>
      <c r="E126" s="9" t="s">
        <v>74</v>
      </c>
      <c r="F126" s="9"/>
      <c r="G126" s="166">
        <f>G127</f>
        <v>55</v>
      </c>
      <c r="H126" s="166">
        <f>H127</f>
        <v>55</v>
      </c>
      <c r="I126" s="166">
        <f>I127</f>
        <v>36</v>
      </c>
      <c r="J126" s="166">
        <f t="shared" si="11"/>
        <v>65.45454545454545</v>
      </c>
      <c r="K126" s="238"/>
      <c r="N126" s="1"/>
      <c r="O126" s="1"/>
    </row>
    <row r="127" spans="1:15" ht="51" customHeight="1">
      <c r="A127" s="56"/>
      <c r="B127" s="67" t="s">
        <v>96</v>
      </c>
      <c r="C127" s="9"/>
      <c r="D127" s="9"/>
      <c r="E127" s="9" t="s">
        <v>74</v>
      </c>
      <c r="F127" s="9" t="s">
        <v>5</v>
      </c>
      <c r="G127" s="166">
        <v>55</v>
      </c>
      <c r="H127" s="166">
        <v>55</v>
      </c>
      <c r="I127" s="166">
        <v>36</v>
      </c>
      <c r="J127" s="166">
        <f t="shared" si="11"/>
        <v>65.45454545454545</v>
      </c>
      <c r="K127" s="238"/>
      <c r="N127" s="1"/>
      <c r="O127" s="1"/>
    </row>
    <row r="128" spans="1:15" ht="54.75" customHeight="1">
      <c r="A128" s="56"/>
      <c r="B128" s="68" t="s">
        <v>234</v>
      </c>
      <c r="C128" s="9"/>
      <c r="D128" s="9"/>
      <c r="E128" s="9" t="s">
        <v>165</v>
      </c>
      <c r="F128" s="9"/>
      <c r="G128" s="166">
        <f>G129+G130</f>
        <v>245.3</v>
      </c>
      <c r="H128" s="166">
        <f>H129+H130</f>
        <v>245.3</v>
      </c>
      <c r="I128" s="166">
        <f>I129+I130</f>
        <v>245.3</v>
      </c>
      <c r="J128" s="166">
        <f t="shared" si="11"/>
        <v>100</v>
      </c>
      <c r="K128" s="238"/>
      <c r="N128" s="1"/>
      <c r="O128" s="1"/>
    </row>
    <row r="129" spans="1:15" ht="100.5" customHeight="1">
      <c r="A129" s="56"/>
      <c r="B129" s="68" t="s">
        <v>8</v>
      </c>
      <c r="C129" s="9" t="s">
        <v>215</v>
      </c>
      <c r="D129" s="9" t="s">
        <v>216</v>
      </c>
      <c r="E129" s="9" t="s">
        <v>165</v>
      </c>
      <c r="F129" s="105" t="s">
        <v>4</v>
      </c>
      <c r="G129" s="166">
        <v>240.3</v>
      </c>
      <c r="H129" s="166">
        <v>240.3</v>
      </c>
      <c r="I129" s="166">
        <v>240.3</v>
      </c>
      <c r="J129" s="166">
        <f t="shared" si="11"/>
        <v>100</v>
      </c>
      <c r="K129" s="238"/>
      <c r="N129" s="1"/>
      <c r="O129" s="1"/>
    </row>
    <row r="130" spans="1:15" ht="33" customHeight="1">
      <c r="A130" s="56"/>
      <c r="B130" s="67" t="s">
        <v>96</v>
      </c>
      <c r="C130" s="9" t="s">
        <v>215</v>
      </c>
      <c r="D130" s="9" t="s">
        <v>216</v>
      </c>
      <c r="E130" s="9" t="s">
        <v>165</v>
      </c>
      <c r="F130" s="9" t="s">
        <v>5</v>
      </c>
      <c r="G130" s="166">
        <v>5</v>
      </c>
      <c r="H130" s="166">
        <v>5</v>
      </c>
      <c r="I130" s="166">
        <v>5</v>
      </c>
      <c r="J130" s="166">
        <f t="shared" si="11"/>
        <v>100</v>
      </c>
      <c r="K130" s="238"/>
      <c r="N130" s="1"/>
      <c r="O130" s="1"/>
    </row>
    <row r="131" spans="1:15" ht="54" customHeight="1">
      <c r="A131" s="56"/>
      <c r="B131" s="67" t="s">
        <v>166</v>
      </c>
      <c r="C131" s="9"/>
      <c r="D131" s="9"/>
      <c r="E131" s="9" t="s">
        <v>117</v>
      </c>
      <c r="F131" s="9"/>
      <c r="G131" s="166">
        <f>G132</f>
        <v>3.8</v>
      </c>
      <c r="H131" s="166">
        <f>H132</f>
        <v>3.8</v>
      </c>
      <c r="I131" s="166">
        <f>I132</f>
        <v>3.8</v>
      </c>
      <c r="J131" s="166">
        <f t="shared" si="11"/>
        <v>100</v>
      </c>
      <c r="K131" s="238"/>
      <c r="N131" s="1"/>
      <c r="O131" s="1"/>
    </row>
    <row r="132" spans="1:15" ht="49.5" customHeight="1">
      <c r="A132" s="56"/>
      <c r="B132" s="67" t="s">
        <v>96</v>
      </c>
      <c r="C132" s="9"/>
      <c r="D132" s="9"/>
      <c r="E132" s="9" t="s">
        <v>117</v>
      </c>
      <c r="F132" s="9" t="s">
        <v>5</v>
      </c>
      <c r="G132" s="166">
        <v>3.8</v>
      </c>
      <c r="H132" s="166">
        <v>3.8</v>
      </c>
      <c r="I132" s="166">
        <v>3.8</v>
      </c>
      <c r="J132" s="166">
        <f t="shared" si="11"/>
        <v>100</v>
      </c>
      <c r="K132" s="238"/>
      <c r="N132" s="1"/>
      <c r="O132" s="1"/>
    </row>
    <row r="133" spans="1:15" ht="19.5" customHeight="1" hidden="1">
      <c r="A133" s="56"/>
      <c r="B133" s="67" t="s">
        <v>315</v>
      </c>
      <c r="C133" s="9"/>
      <c r="D133" s="9"/>
      <c r="E133" s="9" t="s">
        <v>318</v>
      </c>
      <c r="F133" s="9"/>
      <c r="G133" s="166">
        <f>G135+G137</f>
        <v>0</v>
      </c>
      <c r="H133" s="166">
        <f>H135+H137</f>
        <v>0</v>
      </c>
      <c r="I133" s="166">
        <f>I135+I137</f>
        <v>0</v>
      </c>
      <c r="J133" s="166" t="e">
        <f t="shared" si="11"/>
        <v>#DIV/0!</v>
      </c>
      <c r="K133" s="238"/>
      <c r="N133" s="1"/>
      <c r="O133" s="1"/>
    </row>
    <row r="134" spans="1:15" ht="33.75" customHeight="1" hidden="1">
      <c r="A134" s="56"/>
      <c r="B134" s="78" t="s">
        <v>316</v>
      </c>
      <c r="C134" s="9"/>
      <c r="D134" s="9"/>
      <c r="E134" s="9" t="s">
        <v>319</v>
      </c>
      <c r="F134" s="9"/>
      <c r="G134" s="166">
        <f>G135</f>
        <v>0</v>
      </c>
      <c r="H134" s="166">
        <f>H135</f>
        <v>0</v>
      </c>
      <c r="I134" s="166">
        <f>I135</f>
        <v>0</v>
      </c>
      <c r="J134" s="166" t="e">
        <f t="shared" si="11"/>
        <v>#DIV/0!</v>
      </c>
      <c r="K134" s="238"/>
      <c r="N134" s="1"/>
      <c r="O134" s="1"/>
    </row>
    <row r="135" spans="1:15" ht="21" customHeight="1" hidden="1">
      <c r="A135" s="56"/>
      <c r="B135" s="77" t="s">
        <v>11</v>
      </c>
      <c r="C135" s="9"/>
      <c r="D135" s="9"/>
      <c r="E135" s="9" t="s">
        <v>319</v>
      </c>
      <c r="F135" s="9" t="s">
        <v>6</v>
      </c>
      <c r="G135" s="166"/>
      <c r="H135" s="166"/>
      <c r="I135" s="166"/>
      <c r="J135" s="166" t="e">
        <f t="shared" si="11"/>
        <v>#DIV/0!</v>
      </c>
      <c r="K135" s="238"/>
      <c r="N135" s="1"/>
      <c r="O135" s="1"/>
    </row>
    <row r="136" spans="1:15" ht="38.25" customHeight="1" hidden="1">
      <c r="A136" s="56"/>
      <c r="B136" s="78" t="s">
        <v>317</v>
      </c>
      <c r="C136" s="9"/>
      <c r="D136" s="9"/>
      <c r="E136" s="9" t="s">
        <v>320</v>
      </c>
      <c r="F136" s="9"/>
      <c r="G136" s="166">
        <f>G137</f>
        <v>0</v>
      </c>
      <c r="H136" s="166">
        <f>H137</f>
        <v>0</v>
      </c>
      <c r="I136" s="166">
        <f>I137</f>
        <v>0</v>
      </c>
      <c r="J136" s="166" t="e">
        <f t="shared" si="11"/>
        <v>#DIV/0!</v>
      </c>
      <c r="K136" s="238"/>
      <c r="N136" s="1"/>
      <c r="O136" s="1"/>
    </row>
    <row r="137" spans="1:15" ht="16.5" customHeight="1" hidden="1">
      <c r="A137" s="56"/>
      <c r="B137" s="77" t="s">
        <v>11</v>
      </c>
      <c r="C137" s="9"/>
      <c r="D137" s="9"/>
      <c r="E137" s="9" t="s">
        <v>320</v>
      </c>
      <c r="F137" s="9" t="s">
        <v>6</v>
      </c>
      <c r="G137" s="166"/>
      <c r="H137" s="166"/>
      <c r="I137" s="166"/>
      <c r="J137" s="166" t="e">
        <f t="shared" si="11"/>
        <v>#DIV/0!</v>
      </c>
      <c r="K137" s="238"/>
      <c r="N137" s="1"/>
      <c r="O137" s="1"/>
    </row>
    <row r="138" spans="1:15" ht="53.25" customHeight="1" hidden="1">
      <c r="A138" s="56"/>
      <c r="B138" s="68" t="s">
        <v>186</v>
      </c>
      <c r="C138" s="9"/>
      <c r="D138" s="9"/>
      <c r="E138" s="9" t="s">
        <v>184</v>
      </c>
      <c r="F138" s="9"/>
      <c r="G138" s="166">
        <f aca="true" t="shared" si="16" ref="G138:I139">G139</f>
        <v>0</v>
      </c>
      <c r="H138" s="166">
        <f t="shared" si="16"/>
        <v>0</v>
      </c>
      <c r="I138" s="166">
        <f t="shared" si="16"/>
        <v>0</v>
      </c>
      <c r="J138" s="166" t="e">
        <f t="shared" si="11"/>
        <v>#DIV/0!</v>
      </c>
      <c r="K138" s="238"/>
      <c r="N138" s="1"/>
      <c r="O138" s="1"/>
    </row>
    <row r="139" spans="1:15" ht="56.25" customHeight="1" hidden="1">
      <c r="A139" s="56"/>
      <c r="B139" s="68" t="s">
        <v>289</v>
      </c>
      <c r="C139" s="9"/>
      <c r="D139" s="9"/>
      <c r="E139" s="9" t="s">
        <v>185</v>
      </c>
      <c r="F139" s="9"/>
      <c r="G139" s="166">
        <f t="shared" si="16"/>
        <v>0</v>
      </c>
      <c r="H139" s="166">
        <f t="shared" si="16"/>
        <v>0</v>
      </c>
      <c r="I139" s="166">
        <f t="shared" si="16"/>
        <v>0</v>
      </c>
      <c r="J139" s="166" t="e">
        <f t="shared" si="11"/>
        <v>#DIV/0!</v>
      </c>
      <c r="K139" s="238"/>
      <c r="N139" s="1"/>
      <c r="O139" s="1"/>
    </row>
    <row r="140" spans="1:15" ht="50.25" customHeight="1" hidden="1">
      <c r="A140" s="56"/>
      <c r="B140" s="67" t="s">
        <v>96</v>
      </c>
      <c r="C140" s="9"/>
      <c r="D140" s="9"/>
      <c r="E140" s="9" t="s">
        <v>185</v>
      </c>
      <c r="F140" s="9" t="s">
        <v>5</v>
      </c>
      <c r="G140" s="166"/>
      <c r="H140" s="166"/>
      <c r="I140" s="166"/>
      <c r="J140" s="166" t="e">
        <f t="shared" si="11"/>
        <v>#DIV/0!</v>
      </c>
      <c r="K140" s="238"/>
      <c r="N140" s="1"/>
      <c r="O140" s="1"/>
    </row>
    <row r="141" spans="1:15" ht="53.25" customHeight="1">
      <c r="A141" s="56"/>
      <c r="B141" s="125" t="s">
        <v>95</v>
      </c>
      <c r="C141" s="9"/>
      <c r="D141" s="9"/>
      <c r="E141" s="9" t="s">
        <v>153</v>
      </c>
      <c r="F141" s="9"/>
      <c r="G141" s="166">
        <f aca="true" t="shared" si="17" ref="G141:I142">G142</f>
        <v>24.5</v>
      </c>
      <c r="H141" s="166">
        <f t="shared" si="17"/>
        <v>24.5</v>
      </c>
      <c r="I141" s="166">
        <f t="shared" si="17"/>
        <v>24.5</v>
      </c>
      <c r="J141" s="166">
        <f t="shared" si="11"/>
        <v>100</v>
      </c>
      <c r="K141" s="238"/>
      <c r="N141" s="1"/>
      <c r="O141" s="1"/>
    </row>
    <row r="142" spans="1:15" ht="51.75" customHeight="1">
      <c r="A142" s="56"/>
      <c r="B142" s="77" t="s">
        <v>151</v>
      </c>
      <c r="C142" s="9"/>
      <c r="D142" s="9"/>
      <c r="E142" s="11" t="s">
        <v>154</v>
      </c>
      <c r="F142" s="11"/>
      <c r="G142" s="166">
        <f t="shared" si="17"/>
        <v>24.5</v>
      </c>
      <c r="H142" s="166">
        <f t="shared" si="17"/>
        <v>24.5</v>
      </c>
      <c r="I142" s="166">
        <f t="shared" si="17"/>
        <v>24.5</v>
      </c>
      <c r="J142" s="166">
        <f t="shared" si="11"/>
        <v>100</v>
      </c>
      <c r="K142" s="238"/>
      <c r="N142" s="1"/>
      <c r="O142" s="1"/>
    </row>
    <row r="143" spans="1:15" ht="24" customHeight="1">
      <c r="A143" s="56"/>
      <c r="B143" s="78" t="s">
        <v>10</v>
      </c>
      <c r="C143" s="9"/>
      <c r="D143" s="9"/>
      <c r="E143" s="11" t="s">
        <v>154</v>
      </c>
      <c r="F143" s="11" t="s">
        <v>7</v>
      </c>
      <c r="G143" s="166">
        <v>24.5</v>
      </c>
      <c r="H143" s="166">
        <v>24.5</v>
      </c>
      <c r="I143" s="166">
        <v>24.5</v>
      </c>
      <c r="J143" s="166">
        <f t="shared" si="11"/>
        <v>100</v>
      </c>
      <c r="K143" s="238"/>
      <c r="N143" s="1"/>
      <c r="O143" s="1"/>
    </row>
    <row r="144" spans="1:15" ht="67.5" customHeight="1">
      <c r="A144" s="82">
        <v>7</v>
      </c>
      <c r="B144" s="94" t="s">
        <v>106</v>
      </c>
      <c r="C144" s="66" t="s">
        <v>205</v>
      </c>
      <c r="D144" s="66" t="s">
        <v>215</v>
      </c>
      <c r="E144" s="72" t="s">
        <v>84</v>
      </c>
      <c r="F144" s="9"/>
      <c r="G144" s="165">
        <f>G145</f>
        <v>3954</v>
      </c>
      <c r="H144" s="165">
        <f>H145</f>
        <v>3954</v>
      </c>
      <c r="I144" s="165">
        <f>I145</f>
        <v>3745.2999999999997</v>
      </c>
      <c r="J144" s="165">
        <f t="shared" si="11"/>
        <v>94.72180070814365</v>
      </c>
      <c r="K144" s="238"/>
      <c r="N144" s="1"/>
      <c r="O144" s="1"/>
    </row>
    <row r="145" spans="1:15" ht="23.25" customHeight="1">
      <c r="A145" s="56"/>
      <c r="B145" s="69" t="s">
        <v>115</v>
      </c>
      <c r="C145" s="9"/>
      <c r="D145" s="9"/>
      <c r="E145" s="9" t="s">
        <v>125</v>
      </c>
      <c r="F145" s="9"/>
      <c r="G145" s="166">
        <f>G146+G156+G160+G163+G172</f>
        <v>3954</v>
      </c>
      <c r="H145" s="166">
        <f>H146+H156+H160+H163+H172</f>
        <v>3954</v>
      </c>
      <c r="I145" s="166">
        <f>I146+I156+I160+I163+I172</f>
        <v>3745.2999999999997</v>
      </c>
      <c r="J145" s="166">
        <f t="shared" si="11"/>
        <v>94.72180070814365</v>
      </c>
      <c r="K145" s="238"/>
      <c r="N145" s="1"/>
      <c r="O145" s="1"/>
    </row>
    <row r="146" spans="1:15" ht="51.75" customHeight="1">
      <c r="A146" s="56"/>
      <c r="B146" s="69" t="s">
        <v>126</v>
      </c>
      <c r="C146" s="9"/>
      <c r="D146" s="9"/>
      <c r="E146" s="9" t="s">
        <v>127</v>
      </c>
      <c r="F146" s="9"/>
      <c r="G146" s="166">
        <f>G149+G151+G153</f>
        <v>229</v>
      </c>
      <c r="H146" s="166">
        <f>H149+H151+H153</f>
        <v>229</v>
      </c>
      <c r="I146" s="166">
        <f>I149+I151+I153</f>
        <v>224.1</v>
      </c>
      <c r="J146" s="166">
        <f t="shared" si="11"/>
        <v>97.86026200873363</v>
      </c>
      <c r="K146" s="238"/>
      <c r="N146" s="1"/>
      <c r="O146" s="1"/>
    </row>
    <row r="147" spans="1:15" ht="24.75" customHeight="1" hidden="1">
      <c r="A147" s="56"/>
      <c r="B147" s="69" t="s">
        <v>99</v>
      </c>
      <c r="C147" s="9"/>
      <c r="D147" s="9"/>
      <c r="E147" s="9" t="s">
        <v>128</v>
      </c>
      <c r="F147" s="9"/>
      <c r="G147" s="166">
        <f>G148</f>
        <v>0</v>
      </c>
      <c r="H147" s="166">
        <f>H148</f>
        <v>0</v>
      </c>
      <c r="I147" s="166">
        <f>I148</f>
        <v>0</v>
      </c>
      <c r="J147" s="166" t="e">
        <f t="shared" si="11"/>
        <v>#DIV/0!</v>
      </c>
      <c r="K147" s="238"/>
      <c r="N147" s="1"/>
      <c r="O147" s="1"/>
    </row>
    <row r="148" spans="1:15" ht="25.5" customHeight="1" hidden="1">
      <c r="A148" s="56"/>
      <c r="B148" s="67" t="s">
        <v>96</v>
      </c>
      <c r="C148" s="9"/>
      <c r="D148" s="9"/>
      <c r="E148" s="9" t="s">
        <v>128</v>
      </c>
      <c r="F148" s="9" t="s">
        <v>5</v>
      </c>
      <c r="G148" s="166"/>
      <c r="H148" s="166"/>
      <c r="I148" s="166"/>
      <c r="J148" s="166" t="e">
        <f t="shared" si="11"/>
        <v>#DIV/0!</v>
      </c>
      <c r="K148" s="238"/>
      <c r="N148" s="1"/>
      <c r="O148" s="1"/>
    </row>
    <row r="149" spans="1:15" ht="52.5" customHeight="1">
      <c r="A149" s="56"/>
      <c r="B149" s="69" t="s">
        <v>63</v>
      </c>
      <c r="C149" s="9"/>
      <c r="D149" s="9"/>
      <c r="E149" s="9" t="s">
        <v>129</v>
      </c>
      <c r="F149" s="9"/>
      <c r="G149" s="166">
        <f>G150</f>
        <v>229</v>
      </c>
      <c r="H149" s="166">
        <f>H150</f>
        <v>229</v>
      </c>
      <c r="I149" s="166">
        <f>I150</f>
        <v>224.1</v>
      </c>
      <c r="J149" s="166">
        <f t="shared" si="11"/>
        <v>97.86026200873363</v>
      </c>
      <c r="K149" s="238"/>
      <c r="N149" s="1"/>
      <c r="O149" s="1"/>
    </row>
    <row r="150" spans="1:15" ht="48.75" customHeight="1">
      <c r="A150" s="56"/>
      <c r="B150" s="67" t="s">
        <v>96</v>
      </c>
      <c r="C150" s="9" t="s">
        <v>205</v>
      </c>
      <c r="D150" s="9" t="s">
        <v>215</v>
      </c>
      <c r="E150" s="9" t="s">
        <v>129</v>
      </c>
      <c r="F150" s="9" t="s">
        <v>5</v>
      </c>
      <c r="G150" s="166">
        <v>229</v>
      </c>
      <c r="H150" s="166">
        <v>229</v>
      </c>
      <c r="I150" s="166">
        <v>224.1</v>
      </c>
      <c r="J150" s="166">
        <f t="shared" si="11"/>
        <v>97.86026200873363</v>
      </c>
      <c r="K150" s="238"/>
      <c r="N150" s="1"/>
      <c r="O150" s="1"/>
    </row>
    <row r="151" spans="1:15" ht="21" customHeight="1" hidden="1">
      <c r="A151" s="56"/>
      <c r="B151" s="77" t="s">
        <v>170</v>
      </c>
      <c r="C151" s="9"/>
      <c r="D151" s="9"/>
      <c r="E151" s="11" t="s">
        <v>174</v>
      </c>
      <c r="F151" s="11"/>
      <c r="G151" s="286"/>
      <c r="H151" s="286"/>
      <c r="I151" s="286"/>
      <c r="J151" s="285" t="e">
        <f t="shared" si="11"/>
        <v>#DIV/0!</v>
      </c>
      <c r="K151" s="238"/>
      <c r="N151" s="1"/>
      <c r="O151" s="1"/>
    </row>
    <row r="152" spans="1:15" ht="33" customHeight="1" hidden="1">
      <c r="A152" s="56"/>
      <c r="B152" s="77" t="s">
        <v>171</v>
      </c>
      <c r="C152" s="9"/>
      <c r="D152" s="9"/>
      <c r="E152" s="11" t="s">
        <v>174</v>
      </c>
      <c r="F152" s="11" t="s">
        <v>172</v>
      </c>
      <c r="G152" s="286"/>
      <c r="H152" s="286"/>
      <c r="I152" s="286"/>
      <c r="J152" s="285" t="e">
        <f t="shared" si="11"/>
        <v>#DIV/0!</v>
      </c>
      <c r="K152" s="238"/>
      <c r="N152" s="1"/>
      <c r="O152" s="1"/>
    </row>
    <row r="153" spans="1:15" ht="21" customHeight="1" hidden="1">
      <c r="A153" s="56"/>
      <c r="B153" s="77" t="s">
        <v>170</v>
      </c>
      <c r="C153" s="9"/>
      <c r="D153" s="9"/>
      <c r="E153" s="11" t="s">
        <v>173</v>
      </c>
      <c r="F153" s="11"/>
      <c r="G153" s="286"/>
      <c r="H153" s="286"/>
      <c r="I153" s="286"/>
      <c r="J153" s="285" t="e">
        <f t="shared" si="11"/>
        <v>#DIV/0!</v>
      </c>
      <c r="K153" s="238"/>
      <c r="N153" s="1"/>
      <c r="O153" s="1"/>
    </row>
    <row r="154" spans="1:15" ht="35.25" customHeight="1" hidden="1">
      <c r="A154" s="56"/>
      <c r="B154" s="77" t="s">
        <v>96</v>
      </c>
      <c r="C154" s="9"/>
      <c r="D154" s="9"/>
      <c r="E154" s="11" t="s">
        <v>173</v>
      </c>
      <c r="F154" s="11" t="s">
        <v>5</v>
      </c>
      <c r="G154" s="286"/>
      <c r="H154" s="286"/>
      <c r="I154" s="286"/>
      <c r="J154" s="285" t="e">
        <f t="shared" si="11"/>
        <v>#DIV/0!</v>
      </c>
      <c r="K154" s="238"/>
      <c r="N154" s="1"/>
      <c r="O154" s="1"/>
    </row>
    <row r="155" spans="1:15" ht="35.25" customHeight="1" hidden="1">
      <c r="A155" s="56"/>
      <c r="B155" s="77" t="s">
        <v>171</v>
      </c>
      <c r="C155" s="9"/>
      <c r="D155" s="9"/>
      <c r="E155" s="11" t="s">
        <v>173</v>
      </c>
      <c r="F155" s="11" t="s">
        <v>172</v>
      </c>
      <c r="G155" s="286"/>
      <c r="H155" s="286"/>
      <c r="I155" s="286"/>
      <c r="J155" s="285" t="e">
        <f t="shared" si="11"/>
        <v>#DIV/0!</v>
      </c>
      <c r="K155" s="238"/>
      <c r="N155" s="1"/>
      <c r="O155" s="1"/>
    </row>
    <row r="156" spans="1:15" ht="31.5" customHeight="1">
      <c r="A156" s="56"/>
      <c r="B156" s="99" t="s">
        <v>130</v>
      </c>
      <c r="C156" s="11" t="s">
        <v>205</v>
      </c>
      <c r="D156" s="11" t="s">
        <v>216</v>
      </c>
      <c r="E156" s="11" t="s">
        <v>131</v>
      </c>
      <c r="F156" s="11"/>
      <c r="G156" s="166">
        <f>G157</f>
        <v>2294.9</v>
      </c>
      <c r="H156" s="166">
        <f>H157</f>
        <v>2294.9</v>
      </c>
      <c r="I156" s="166">
        <f>I157</f>
        <v>2181.9</v>
      </c>
      <c r="J156" s="166">
        <f t="shared" si="11"/>
        <v>95.07603817159789</v>
      </c>
      <c r="K156" s="238"/>
      <c r="N156" s="1"/>
      <c r="O156" s="1"/>
    </row>
    <row r="157" spans="1:15" ht="21.75" customHeight="1">
      <c r="A157" s="56"/>
      <c r="B157" s="100" t="s">
        <v>263</v>
      </c>
      <c r="C157" s="11"/>
      <c r="D157" s="11"/>
      <c r="E157" s="11" t="s">
        <v>132</v>
      </c>
      <c r="F157" s="11"/>
      <c r="G157" s="166">
        <f>G158+G159</f>
        <v>2294.9</v>
      </c>
      <c r="H157" s="166">
        <f>H158+H159</f>
        <v>2294.9</v>
      </c>
      <c r="I157" s="166">
        <f>I158+I159</f>
        <v>2181.9</v>
      </c>
      <c r="J157" s="166">
        <f t="shared" si="11"/>
        <v>95.07603817159789</v>
      </c>
      <c r="K157" s="238"/>
      <c r="N157" s="1"/>
      <c r="O157" s="1"/>
    </row>
    <row r="158" spans="1:15" ht="49.5" customHeight="1">
      <c r="A158" s="56"/>
      <c r="B158" s="77" t="s">
        <v>96</v>
      </c>
      <c r="C158" s="11" t="s">
        <v>205</v>
      </c>
      <c r="D158" s="11" t="s">
        <v>216</v>
      </c>
      <c r="E158" s="11" t="s">
        <v>132</v>
      </c>
      <c r="F158" s="11" t="s">
        <v>5</v>
      </c>
      <c r="G158" s="166">
        <v>320.8</v>
      </c>
      <c r="H158" s="166">
        <v>320.8</v>
      </c>
      <c r="I158" s="166">
        <v>291.4</v>
      </c>
      <c r="J158" s="166">
        <f t="shared" si="11"/>
        <v>90.83541147132168</v>
      </c>
      <c r="K158" s="238"/>
      <c r="N158" s="1"/>
      <c r="O158" s="1"/>
    </row>
    <row r="159" spans="1:15" ht="49.5" customHeight="1">
      <c r="A159" s="56"/>
      <c r="B159" s="77" t="s">
        <v>171</v>
      </c>
      <c r="C159" s="11"/>
      <c r="D159" s="11"/>
      <c r="E159" s="11" t="s">
        <v>132</v>
      </c>
      <c r="F159" s="11" t="s">
        <v>172</v>
      </c>
      <c r="G159" s="166">
        <v>1974.1</v>
      </c>
      <c r="H159" s="166">
        <v>1974.1</v>
      </c>
      <c r="I159" s="166">
        <v>1890.5</v>
      </c>
      <c r="J159" s="166">
        <f t="shared" si="11"/>
        <v>95.76515880654476</v>
      </c>
      <c r="K159" s="238"/>
      <c r="N159" s="1"/>
      <c r="O159" s="1"/>
    </row>
    <row r="160" spans="1:15" ht="33.75" customHeight="1">
      <c r="A160" s="56"/>
      <c r="B160" s="99" t="s">
        <v>134</v>
      </c>
      <c r="C160" s="11" t="s">
        <v>205</v>
      </c>
      <c r="D160" s="11" t="s">
        <v>216</v>
      </c>
      <c r="E160" s="11" t="s">
        <v>133</v>
      </c>
      <c r="F160" s="11"/>
      <c r="G160" s="166">
        <f aca="true" t="shared" si="18" ref="G160:I161">G161</f>
        <v>110</v>
      </c>
      <c r="H160" s="166">
        <f t="shared" si="18"/>
        <v>110</v>
      </c>
      <c r="I160" s="166">
        <f t="shared" si="18"/>
        <v>109.7</v>
      </c>
      <c r="J160" s="166">
        <f t="shared" si="11"/>
        <v>99.72727272727273</v>
      </c>
      <c r="K160" s="238"/>
      <c r="N160" s="1"/>
      <c r="O160" s="1"/>
    </row>
    <row r="161" spans="1:15" ht="21.75" customHeight="1">
      <c r="A161" s="56"/>
      <c r="B161" s="100" t="s">
        <v>264</v>
      </c>
      <c r="C161" s="11"/>
      <c r="D161" s="11"/>
      <c r="E161" s="11" t="s">
        <v>135</v>
      </c>
      <c r="F161" s="11"/>
      <c r="G161" s="166">
        <f t="shared" si="18"/>
        <v>110</v>
      </c>
      <c r="H161" s="166">
        <f t="shared" si="18"/>
        <v>110</v>
      </c>
      <c r="I161" s="166">
        <f t="shared" si="18"/>
        <v>109.7</v>
      </c>
      <c r="J161" s="166">
        <f t="shared" si="11"/>
        <v>99.72727272727273</v>
      </c>
      <c r="K161" s="238"/>
      <c r="N161" s="1"/>
      <c r="O161" s="1"/>
    </row>
    <row r="162" spans="1:15" ht="48.75" customHeight="1">
      <c r="A162" s="56"/>
      <c r="B162" s="77" t="s">
        <v>96</v>
      </c>
      <c r="C162" s="11" t="s">
        <v>205</v>
      </c>
      <c r="D162" s="11" t="s">
        <v>216</v>
      </c>
      <c r="E162" s="11" t="s">
        <v>135</v>
      </c>
      <c r="F162" s="11" t="s">
        <v>5</v>
      </c>
      <c r="G162" s="166">
        <v>110</v>
      </c>
      <c r="H162" s="166">
        <v>110</v>
      </c>
      <c r="I162" s="166">
        <v>109.7</v>
      </c>
      <c r="J162" s="166">
        <f t="shared" si="11"/>
        <v>99.72727272727273</v>
      </c>
      <c r="K162" s="238"/>
      <c r="N162" s="1"/>
      <c r="O162" s="1"/>
    </row>
    <row r="163" spans="1:15" ht="33.75" customHeight="1">
      <c r="A163" s="56"/>
      <c r="B163" s="99" t="s">
        <v>137</v>
      </c>
      <c r="C163" s="11" t="s">
        <v>205</v>
      </c>
      <c r="D163" s="11" t="s">
        <v>216</v>
      </c>
      <c r="E163" s="11" t="s">
        <v>136</v>
      </c>
      <c r="F163" s="11"/>
      <c r="G163" s="166">
        <f>G164+G166+G168+G170</f>
        <v>1320.1</v>
      </c>
      <c r="H163" s="166">
        <f>H164+H166+H168+H170</f>
        <v>1320.1</v>
      </c>
      <c r="I163" s="166">
        <f>I164+I166+I168+I170</f>
        <v>1229.6</v>
      </c>
      <c r="J163" s="166">
        <f t="shared" si="11"/>
        <v>93.14445875312475</v>
      </c>
      <c r="K163" s="238"/>
      <c r="N163" s="1"/>
      <c r="O163" s="1"/>
    </row>
    <row r="164" spans="1:15" ht="21.75" customHeight="1">
      <c r="A164" s="56"/>
      <c r="B164" s="130" t="s">
        <v>138</v>
      </c>
      <c r="C164" s="11"/>
      <c r="D164" s="11"/>
      <c r="E164" s="11" t="s">
        <v>139</v>
      </c>
      <c r="F164" s="11"/>
      <c r="G164" s="166">
        <f>G165</f>
        <v>1320.1</v>
      </c>
      <c r="H164" s="166">
        <f>H165</f>
        <v>1320.1</v>
      </c>
      <c r="I164" s="166">
        <f>I165</f>
        <v>1229.6</v>
      </c>
      <c r="J164" s="166">
        <f t="shared" si="11"/>
        <v>93.14445875312475</v>
      </c>
      <c r="K164" s="238"/>
      <c r="N164" s="1"/>
      <c r="O164" s="1"/>
    </row>
    <row r="165" spans="1:15" ht="51.75" customHeight="1">
      <c r="A165" s="56"/>
      <c r="B165" s="77" t="s">
        <v>96</v>
      </c>
      <c r="C165" s="11" t="s">
        <v>205</v>
      </c>
      <c r="D165" s="11" t="s">
        <v>216</v>
      </c>
      <c r="E165" s="11" t="s">
        <v>139</v>
      </c>
      <c r="F165" s="11" t="s">
        <v>5</v>
      </c>
      <c r="G165" s="166">
        <v>1320.1</v>
      </c>
      <c r="H165" s="166">
        <v>1320.1</v>
      </c>
      <c r="I165" s="166">
        <v>1229.6</v>
      </c>
      <c r="J165" s="166">
        <f t="shared" si="11"/>
        <v>93.14445875312475</v>
      </c>
      <c r="K165" s="238"/>
      <c r="N165" s="1"/>
      <c r="O165" s="1"/>
    </row>
    <row r="166" spans="1:15" ht="51.75" customHeight="1" hidden="1">
      <c r="A166" s="56"/>
      <c r="B166" s="77" t="s">
        <v>321</v>
      </c>
      <c r="C166" s="88"/>
      <c r="D166" s="88"/>
      <c r="E166" s="11" t="s">
        <v>322</v>
      </c>
      <c r="F166" s="11"/>
      <c r="G166" s="166">
        <f>G167</f>
        <v>0</v>
      </c>
      <c r="H166" s="166">
        <f>H167</f>
        <v>0</v>
      </c>
      <c r="I166" s="166">
        <f>I167</f>
        <v>0</v>
      </c>
      <c r="J166" s="166" t="e">
        <f t="shared" si="11"/>
        <v>#DIV/0!</v>
      </c>
      <c r="K166" s="238"/>
      <c r="N166" s="1"/>
      <c r="O166" s="1"/>
    </row>
    <row r="167" spans="1:15" ht="50.25" customHeight="1" hidden="1">
      <c r="A167" s="56"/>
      <c r="B167" s="77" t="s">
        <v>96</v>
      </c>
      <c r="C167" s="88"/>
      <c r="D167" s="88"/>
      <c r="E167" s="11" t="s">
        <v>322</v>
      </c>
      <c r="F167" s="11" t="s">
        <v>5</v>
      </c>
      <c r="G167" s="166"/>
      <c r="H167" s="166"/>
      <c r="I167" s="166"/>
      <c r="J167" s="166" t="e">
        <f t="shared" si="11"/>
        <v>#DIV/0!</v>
      </c>
      <c r="K167" s="238"/>
      <c r="N167" s="1"/>
      <c r="O167" s="1"/>
    </row>
    <row r="168" spans="1:15" ht="51.75" customHeight="1" hidden="1">
      <c r="A168" s="56"/>
      <c r="B168" s="77" t="s">
        <v>325</v>
      </c>
      <c r="C168" s="88"/>
      <c r="D168" s="88"/>
      <c r="E168" s="11" t="s">
        <v>323</v>
      </c>
      <c r="F168" s="11"/>
      <c r="G168" s="166">
        <f>G169</f>
        <v>0</v>
      </c>
      <c r="H168" s="166">
        <f>H169</f>
        <v>0</v>
      </c>
      <c r="I168" s="166">
        <f>I169</f>
        <v>0</v>
      </c>
      <c r="J168" s="166" t="e">
        <f t="shared" si="11"/>
        <v>#DIV/0!</v>
      </c>
      <c r="K168" s="238"/>
      <c r="N168" s="1"/>
      <c r="O168" s="1"/>
    </row>
    <row r="169" spans="1:15" ht="51.75" customHeight="1" hidden="1">
      <c r="A169" s="56"/>
      <c r="B169" s="77" t="s">
        <v>96</v>
      </c>
      <c r="C169" s="88"/>
      <c r="D169" s="88"/>
      <c r="E169" s="11" t="s">
        <v>323</v>
      </c>
      <c r="F169" s="11" t="s">
        <v>5</v>
      </c>
      <c r="G169" s="166"/>
      <c r="H169" s="166"/>
      <c r="I169" s="166"/>
      <c r="J169" s="166" t="e">
        <f t="shared" si="11"/>
        <v>#DIV/0!</v>
      </c>
      <c r="K169" s="238"/>
      <c r="N169" s="1"/>
      <c r="O169" s="1"/>
    </row>
    <row r="170" spans="1:15" ht="40.5" customHeight="1" hidden="1">
      <c r="A170" s="56"/>
      <c r="B170" s="283" t="s">
        <v>326</v>
      </c>
      <c r="C170" s="88"/>
      <c r="D170" s="88"/>
      <c r="E170" s="11" t="s">
        <v>324</v>
      </c>
      <c r="F170" s="11"/>
      <c r="G170" s="166">
        <f>G171</f>
        <v>0</v>
      </c>
      <c r="H170" s="166">
        <f>H171</f>
        <v>0</v>
      </c>
      <c r="I170" s="166">
        <f>I171</f>
        <v>0</v>
      </c>
      <c r="J170" s="166" t="e">
        <f t="shared" si="11"/>
        <v>#DIV/0!</v>
      </c>
      <c r="K170" s="238"/>
      <c r="N170" s="1"/>
      <c r="O170" s="1"/>
    </row>
    <row r="171" spans="1:15" ht="51.75" customHeight="1" hidden="1">
      <c r="A171" s="56"/>
      <c r="B171" s="77" t="s">
        <v>96</v>
      </c>
      <c r="C171" s="88"/>
      <c r="D171" s="88"/>
      <c r="E171" s="11" t="s">
        <v>324</v>
      </c>
      <c r="F171" s="11" t="s">
        <v>5</v>
      </c>
      <c r="G171" s="166"/>
      <c r="H171" s="166"/>
      <c r="I171" s="166"/>
      <c r="J171" s="166" t="e">
        <f t="shared" si="11"/>
        <v>#DIV/0!</v>
      </c>
      <c r="K171" s="238"/>
      <c r="N171" s="1"/>
      <c r="O171" s="1"/>
    </row>
    <row r="172" spans="1:15" ht="51.75" customHeight="1" hidden="1">
      <c r="A172" s="56"/>
      <c r="B172" s="77" t="s">
        <v>161</v>
      </c>
      <c r="C172" s="88"/>
      <c r="D172" s="88"/>
      <c r="E172" s="11" t="s">
        <v>189</v>
      </c>
      <c r="F172" s="11"/>
      <c r="G172" s="166">
        <f aca="true" t="shared" si="19" ref="G172:I173">G173</f>
        <v>0</v>
      </c>
      <c r="H172" s="166">
        <f t="shared" si="19"/>
        <v>0</v>
      </c>
      <c r="I172" s="166">
        <f t="shared" si="19"/>
        <v>0</v>
      </c>
      <c r="J172" s="166" t="e">
        <f>I172/H172*100</f>
        <v>#DIV/0!</v>
      </c>
      <c r="K172" s="238"/>
      <c r="N172" s="1"/>
      <c r="O172" s="1"/>
    </row>
    <row r="173" spans="1:15" ht="182.25" customHeight="1" hidden="1">
      <c r="A173" s="56"/>
      <c r="B173" s="101" t="s">
        <v>155</v>
      </c>
      <c r="C173" s="88"/>
      <c r="D173" s="88"/>
      <c r="E173" s="11" t="s">
        <v>188</v>
      </c>
      <c r="F173" s="11"/>
      <c r="G173" s="166">
        <f t="shared" si="19"/>
        <v>0</v>
      </c>
      <c r="H173" s="166">
        <f t="shared" si="19"/>
        <v>0</v>
      </c>
      <c r="I173" s="166">
        <f t="shared" si="19"/>
        <v>0</v>
      </c>
      <c r="J173" s="166" t="e">
        <f t="shared" si="11"/>
        <v>#DIV/0!</v>
      </c>
      <c r="K173" s="238"/>
      <c r="N173" s="1"/>
      <c r="O173" s="1"/>
    </row>
    <row r="174" spans="1:15" ht="54" customHeight="1" hidden="1">
      <c r="A174" s="56"/>
      <c r="B174" s="77" t="s">
        <v>96</v>
      </c>
      <c r="C174" s="88"/>
      <c r="D174" s="88"/>
      <c r="E174" s="11" t="s">
        <v>188</v>
      </c>
      <c r="F174" s="11" t="s">
        <v>5</v>
      </c>
      <c r="G174" s="166"/>
      <c r="H174" s="166"/>
      <c r="I174" s="166">
        <v>0</v>
      </c>
      <c r="J174" s="166" t="e">
        <f t="shared" si="11"/>
        <v>#DIV/0!</v>
      </c>
      <c r="K174" s="238"/>
      <c r="N174" s="1"/>
      <c r="O174" s="1"/>
    </row>
    <row r="175" spans="1:15" ht="33" customHeight="1">
      <c r="A175" s="82">
        <v>8</v>
      </c>
      <c r="B175" s="75" t="s">
        <v>66</v>
      </c>
      <c r="C175" s="91" t="s">
        <v>214</v>
      </c>
      <c r="D175" s="91" t="s">
        <v>206</v>
      </c>
      <c r="E175" s="91" t="s">
        <v>94</v>
      </c>
      <c r="F175" s="92"/>
      <c r="G175" s="165">
        <f>G176</f>
        <v>14.4</v>
      </c>
      <c r="H175" s="165">
        <f aca="true" t="shared" si="20" ref="H175:I178">H176</f>
        <v>14.4</v>
      </c>
      <c r="I175" s="165">
        <f t="shared" si="20"/>
        <v>14.4</v>
      </c>
      <c r="J175" s="165">
        <f t="shared" si="11"/>
        <v>100</v>
      </c>
      <c r="K175" s="238"/>
      <c r="N175" s="1"/>
      <c r="O175" s="1"/>
    </row>
    <row r="176" spans="1:15" ht="60" customHeight="1">
      <c r="A176" s="56"/>
      <c r="B176" s="78" t="s">
        <v>109</v>
      </c>
      <c r="C176" s="88" t="s">
        <v>214</v>
      </c>
      <c r="D176" s="88" t="s">
        <v>206</v>
      </c>
      <c r="E176" s="88" t="s">
        <v>111</v>
      </c>
      <c r="F176" s="89"/>
      <c r="G176" s="166">
        <f>G177</f>
        <v>14.4</v>
      </c>
      <c r="H176" s="166">
        <f t="shared" si="20"/>
        <v>14.4</v>
      </c>
      <c r="I176" s="166">
        <f t="shared" si="20"/>
        <v>14.4</v>
      </c>
      <c r="J176" s="166">
        <f aca="true" t="shared" si="21" ref="J176:J184">I176/H176*100</f>
        <v>100</v>
      </c>
      <c r="K176" s="238"/>
      <c r="N176" s="1"/>
      <c r="O176" s="1"/>
    </row>
    <row r="177" spans="1:15" ht="51.75" customHeight="1">
      <c r="A177" s="56"/>
      <c r="B177" s="78" t="s">
        <v>95</v>
      </c>
      <c r="C177" s="88"/>
      <c r="D177" s="88"/>
      <c r="E177" s="88" t="s">
        <v>112</v>
      </c>
      <c r="F177" s="89"/>
      <c r="G177" s="166">
        <f>G178</f>
        <v>14.4</v>
      </c>
      <c r="H177" s="166">
        <f t="shared" si="20"/>
        <v>14.4</v>
      </c>
      <c r="I177" s="166">
        <f t="shared" si="20"/>
        <v>14.4</v>
      </c>
      <c r="J177" s="166">
        <f t="shared" si="21"/>
        <v>100</v>
      </c>
      <c r="K177" s="238"/>
      <c r="N177" s="1"/>
      <c r="O177" s="1"/>
    </row>
    <row r="178" spans="1:15" ht="53.25" customHeight="1">
      <c r="A178" s="56"/>
      <c r="B178" s="77" t="s">
        <v>110</v>
      </c>
      <c r="C178" s="88" t="s">
        <v>214</v>
      </c>
      <c r="D178" s="88" t="s">
        <v>206</v>
      </c>
      <c r="E178" s="88" t="s">
        <v>113</v>
      </c>
      <c r="F178" s="89"/>
      <c r="G178" s="166">
        <f>G179</f>
        <v>14.4</v>
      </c>
      <c r="H178" s="166">
        <f t="shared" si="20"/>
        <v>14.4</v>
      </c>
      <c r="I178" s="166">
        <f t="shared" si="20"/>
        <v>14.4</v>
      </c>
      <c r="J178" s="166">
        <f t="shared" si="21"/>
        <v>100</v>
      </c>
      <c r="K178" s="238"/>
      <c r="N178" s="1"/>
      <c r="O178" s="1"/>
    </row>
    <row r="179" spans="1:15" ht="23.25" customHeight="1">
      <c r="A179" s="56"/>
      <c r="B179" s="78" t="s">
        <v>10</v>
      </c>
      <c r="C179" s="88" t="s">
        <v>214</v>
      </c>
      <c r="D179" s="88" t="s">
        <v>206</v>
      </c>
      <c r="E179" s="88" t="s">
        <v>113</v>
      </c>
      <c r="F179" s="89" t="s">
        <v>7</v>
      </c>
      <c r="G179" s="166">
        <v>14.4</v>
      </c>
      <c r="H179" s="166">
        <v>14.4</v>
      </c>
      <c r="I179" s="166">
        <v>14.4</v>
      </c>
      <c r="J179" s="166">
        <f t="shared" si="21"/>
        <v>100</v>
      </c>
      <c r="K179" s="238"/>
      <c r="N179" s="1"/>
      <c r="O179" s="1"/>
    </row>
    <row r="180" spans="1:15" ht="35.25" customHeight="1">
      <c r="A180" s="82">
        <v>9</v>
      </c>
      <c r="B180" s="83" t="s">
        <v>396</v>
      </c>
      <c r="C180" s="72" t="s">
        <v>214</v>
      </c>
      <c r="D180" s="72" t="s">
        <v>207</v>
      </c>
      <c r="E180" s="72" t="s">
        <v>97</v>
      </c>
      <c r="F180" s="11"/>
      <c r="G180" s="165">
        <f aca="true" t="shared" si="22" ref="G180:I181">G181</f>
        <v>30</v>
      </c>
      <c r="H180" s="165">
        <f t="shared" si="22"/>
        <v>30</v>
      </c>
      <c r="I180" s="165">
        <f t="shared" si="22"/>
        <v>0</v>
      </c>
      <c r="J180" s="165">
        <f t="shared" si="21"/>
        <v>0</v>
      </c>
      <c r="K180" s="73"/>
      <c r="L180" s="11"/>
      <c r="N180" s="1"/>
      <c r="O180" s="1"/>
    </row>
    <row r="181" spans="1:15" ht="20.25" customHeight="1">
      <c r="A181" s="56"/>
      <c r="B181" s="73" t="s">
        <v>393</v>
      </c>
      <c r="C181" s="11" t="s">
        <v>214</v>
      </c>
      <c r="D181" s="11" t="s">
        <v>207</v>
      </c>
      <c r="E181" s="11" t="s">
        <v>98</v>
      </c>
      <c r="F181" s="11"/>
      <c r="G181" s="166">
        <f t="shared" si="22"/>
        <v>30</v>
      </c>
      <c r="H181" s="166">
        <f t="shared" si="22"/>
        <v>30</v>
      </c>
      <c r="I181" s="166">
        <f t="shared" si="22"/>
        <v>0</v>
      </c>
      <c r="J181" s="166">
        <f t="shared" si="21"/>
        <v>0</v>
      </c>
      <c r="K181" s="73"/>
      <c r="L181" s="11"/>
      <c r="N181" s="1"/>
      <c r="O181" s="1"/>
    </row>
    <row r="182" spans="1:15" ht="32.25" customHeight="1">
      <c r="A182" s="56"/>
      <c r="B182" s="73" t="s">
        <v>395</v>
      </c>
      <c r="C182" s="11"/>
      <c r="D182" s="11"/>
      <c r="E182" s="11" t="s">
        <v>394</v>
      </c>
      <c r="F182" s="11"/>
      <c r="G182" s="166">
        <f>G184</f>
        <v>30</v>
      </c>
      <c r="H182" s="166">
        <f>H184</f>
        <v>30</v>
      </c>
      <c r="I182" s="166">
        <f>I184</f>
        <v>0</v>
      </c>
      <c r="J182" s="166">
        <f t="shared" si="21"/>
        <v>0</v>
      </c>
      <c r="K182" s="73"/>
      <c r="L182" s="11"/>
      <c r="N182" s="1"/>
      <c r="O182" s="1"/>
    </row>
    <row r="183" spans="1:15" ht="23.25" customHeight="1" hidden="1">
      <c r="A183" s="56"/>
      <c r="B183" s="78"/>
      <c r="C183" s="11"/>
      <c r="D183" s="11"/>
      <c r="E183" s="11"/>
      <c r="F183" s="11"/>
      <c r="G183" s="166"/>
      <c r="H183" s="166"/>
      <c r="I183" s="166"/>
      <c r="J183" s="166"/>
      <c r="K183" s="238"/>
      <c r="N183" s="1"/>
      <c r="O183" s="1"/>
    </row>
    <row r="184" spans="1:15" ht="24.75" customHeight="1">
      <c r="A184" s="56"/>
      <c r="B184" s="287" t="s">
        <v>11</v>
      </c>
      <c r="C184" s="11" t="s">
        <v>214</v>
      </c>
      <c r="D184" s="11" t="s">
        <v>207</v>
      </c>
      <c r="E184" s="11" t="s">
        <v>394</v>
      </c>
      <c r="F184" s="11" t="s">
        <v>6</v>
      </c>
      <c r="G184" s="166">
        <v>30</v>
      </c>
      <c r="H184" s="166">
        <v>30</v>
      </c>
      <c r="I184" s="166">
        <v>0</v>
      </c>
      <c r="J184" s="166">
        <f t="shared" si="21"/>
        <v>0</v>
      </c>
      <c r="K184" s="238"/>
      <c r="N184" s="1"/>
      <c r="O184" s="1"/>
    </row>
    <row r="185" spans="1:15" ht="11.25" customHeight="1">
      <c r="A185" s="59"/>
      <c r="B185" s="60"/>
      <c r="C185" s="61"/>
      <c r="D185" s="61"/>
      <c r="E185" s="8"/>
      <c r="F185" s="61"/>
      <c r="G185" s="61"/>
      <c r="H185" s="61"/>
      <c r="I185" s="61"/>
      <c r="J185" s="63"/>
      <c r="K185" s="63"/>
      <c r="L185" s="62"/>
      <c r="M185" s="6"/>
      <c r="N185" s="1"/>
      <c r="O185" s="1"/>
    </row>
    <row r="186" spans="1:15" ht="30" customHeight="1">
      <c r="A186" s="59"/>
      <c r="B186" s="60"/>
      <c r="C186" s="61"/>
      <c r="D186" s="61"/>
      <c r="E186" s="8"/>
      <c r="F186" s="61"/>
      <c r="G186" s="61"/>
      <c r="H186" s="61"/>
      <c r="I186" s="61"/>
      <c r="J186" s="63"/>
      <c r="K186" s="63"/>
      <c r="L186" s="62"/>
      <c r="M186" s="6"/>
      <c r="N186" s="1"/>
      <c r="O186" s="1"/>
    </row>
    <row r="187" spans="1:2" s="13" customFormat="1" ht="21" customHeight="1">
      <c r="A187" s="65"/>
      <c r="B187" s="27" t="s">
        <v>23</v>
      </c>
    </row>
    <row r="188" spans="1:10" s="13" customFormat="1" ht="18.75">
      <c r="A188" s="64"/>
      <c r="B188" s="74" t="s">
        <v>2</v>
      </c>
      <c r="F188" s="348" t="s">
        <v>271</v>
      </c>
      <c r="G188" s="348"/>
      <c r="H188" s="348"/>
      <c r="I188" s="348"/>
      <c r="J188" s="348"/>
    </row>
    <row r="189" spans="2:14" ht="18.75">
      <c r="B189" s="29"/>
      <c r="J189" s="47"/>
      <c r="K189" s="47"/>
      <c r="M189" s="6"/>
      <c r="N189" s="57"/>
    </row>
  </sheetData>
  <sheetProtection/>
  <mergeCells count="13">
    <mergeCell ref="B1:J1"/>
    <mergeCell ref="B2:J2"/>
    <mergeCell ref="A6:J6"/>
    <mergeCell ref="F8:J8"/>
    <mergeCell ref="A9:A10"/>
    <mergeCell ref="B9:B10"/>
    <mergeCell ref="E9:E10"/>
    <mergeCell ref="F9:F10"/>
    <mergeCell ref="F188:J188"/>
    <mergeCell ref="G9:G10"/>
    <mergeCell ref="H9:H10"/>
    <mergeCell ref="I9:I10"/>
    <mergeCell ref="J9:J10"/>
  </mergeCells>
  <printOptions/>
  <pageMargins left="0.5905511811023623" right="0.3937007874015748" top="0.7086614173228347" bottom="0.7086614173228347" header="0.5118110236220472" footer="0.5118110236220472"/>
  <pageSetup fitToHeight="7" fitToWidth="1" horizontalDpi="600" verticalDpi="600" orientation="portrait" paperSize="9" scale="82" r:id="rId1"/>
  <rowBreaks count="2" manualBreakCount="2">
    <brk id="117" max="9" man="1"/>
    <brk id="14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Normal="75" zoomScaleSheetLayoutView="75" zoomScalePageLayoutView="0" workbookViewId="0" topLeftCell="A1">
      <selection activeCell="H4" sqref="H4"/>
    </sheetView>
  </sheetViews>
  <sheetFormatPr defaultColWidth="9.00390625" defaultRowHeight="12.75"/>
  <cols>
    <col min="1" max="1" width="40.125" style="31" customWidth="1"/>
    <col min="2" max="2" width="23.375" style="31" customWidth="1"/>
    <col min="3" max="3" width="12.25390625" style="31" customWidth="1"/>
    <col min="4" max="4" width="14.625" style="31" customWidth="1"/>
    <col min="5" max="5" width="10.875" style="32" customWidth="1"/>
    <col min="6" max="6" width="8.25390625" style="32" customWidth="1"/>
    <col min="7" max="7" width="10.875" style="32" bestFit="1" customWidth="1"/>
    <col min="8" max="16384" width="9.125" style="32" customWidth="1"/>
  </cols>
  <sheetData>
    <row r="1" spans="2:6" ht="21.75" customHeight="1">
      <c r="B1" s="370" t="s">
        <v>305</v>
      </c>
      <c r="C1" s="370"/>
      <c r="D1" s="311"/>
      <c r="E1" s="311"/>
      <c r="F1" s="311"/>
    </row>
    <row r="2" spans="2:6" ht="18" customHeight="1">
      <c r="B2" s="329" t="s">
        <v>399</v>
      </c>
      <c r="C2" s="329"/>
      <c r="D2" s="311"/>
      <c r="E2" s="311"/>
      <c r="F2" s="311"/>
    </row>
    <row r="3" ht="21" customHeight="1"/>
    <row r="4" spans="1:6" ht="60" customHeight="1">
      <c r="A4" s="342" t="s">
        <v>388</v>
      </c>
      <c r="B4" s="343"/>
      <c r="C4" s="343"/>
      <c r="D4" s="316"/>
      <c r="E4" s="316"/>
      <c r="F4" s="316"/>
    </row>
    <row r="5" spans="5:6" ht="18.75">
      <c r="E5" s="34"/>
      <c r="F5" s="35"/>
    </row>
    <row r="6" spans="3:6" ht="15.75">
      <c r="C6" s="207"/>
      <c r="F6" s="207" t="s">
        <v>251</v>
      </c>
    </row>
    <row r="7" spans="1:6" ht="47.25" customHeight="1">
      <c r="A7" s="375" t="s">
        <v>277</v>
      </c>
      <c r="B7" s="361" t="s">
        <v>362</v>
      </c>
      <c r="C7" s="373"/>
      <c r="D7" s="374"/>
      <c r="E7" s="377" t="s">
        <v>16</v>
      </c>
      <c r="F7" s="375"/>
    </row>
    <row r="8" spans="1:6" ht="73.5" customHeight="1">
      <c r="A8" s="376"/>
      <c r="B8" s="199" t="s">
        <v>363</v>
      </c>
      <c r="C8" s="361" t="s">
        <v>364</v>
      </c>
      <c r="D8" s="362"/>
      <c r="E8" s="378"/>
      <c r="F8" s="379"/>
    </row>
    <row r="9" spans="1:6" ht="16.5" customHeight="1">
      <c r="A9" s="209">
        <v>1</v>
      </c>
      <c r="B9" s="208">
        <v>2</v>
      </c>
      <c r="C9" s="371">
        <v>3</v>
      </c>
      <c r="D9" s="372"/>
      <c r="E9" s="371">
        <v>4</v>
      </c>
      <c r="F9" s="372"/>
    </row>
    <row r="10" spans="1:6" s="31" customFormat="1" ht="48.75" customHeight="1">
      <c r="A10" s="204" t="s">
        <v>202</v>
      </c>
      <c r="B10" s="296" t="s">
        <v>17</v>
      </c>
      <c r="C10" s="363" t="s">
        <v>352</v>
      </c>
      <c r="D10" s="364"/>
      <c r="E10" s="363">
        <f>E11</f>
        <v>464.5</v>
      </c>
      <c r="F10" s="369"/>
    </row>
    <row r="11" spans="1:7" s="36" customFormat="1" ht="39" customHeight="1">
      <c r="A11" s="205" t="s">
        <v>256</v>
      </c>
      <c r="B11" s="297" t="s">
        <v>17</v>
      </c>
      <c r="C11" s="365" t="s">
        <v>353</v>
      </c>
      <c r="D11" s="366"/>
      <c r="E11" s="365">
        <f>E19+E15</f>
        <v>464.5</v>
      </c>
      <c r="F11" s="369"/>
      <c r="G11" s="37"/>
    </row>
    <row r="12" spans="1:6" s="33" customFormat="1" ht="32.25" customHeight="1">
      <c r="A12" s="205" t="s">
        <v>196</v>
      </c>
      <c r="B12" s="297" t="s">
        <v>17</v>
      </c>
      <c r="C12" s="367" t="s">
        <v>354</v>
      </c>
      <c r="D12" s="368"/>
      <c r="E12" s="357">
        <f>E13</f>
        <v>-18515.8</v>
      </c>
      <c r="F12" s="369"/>
    </row>
    <row r="13" spans="1:6" s="33" customFormat="1" ht="38.25" customHeight="1">
      <c r="A13" s="205" t="s">
        <v>197</v>
      </c>
      <c r="B13" s="297" t="s">
        <v>17</v>
      </c>
      <c r="C13" s="367" t="s">
        <v>355</v>
      </c>
      <c r="D13" s="368"/>
      <c r="E13" s="357">
        <f>E14</f>
        <v>-18515.8</v>
      </c>
      <c r="F13" s="369"/>
    </row>
    <row r="14" spans="1:6" s="33" customFormat="1" ht="30.75" customHeight="1">
      <c r="A14" s="205" t="s">
        <v>198</v>
      </c>
      <c r="B14" s="297" t="s">
        <v>17</v>
      </c>
      <c r="C14" s="367" t="s">
        <v>356</v>
      </c>
      <c r="D14" s="368"/>
      <c r="E14" s="357">
        <f>E15</f>
        <v>-18515.8</v>
      </c>
      <c r="F14" s="369"/>
    </row>
    <row r="15" spans="1:6" s="33" customFormat="1" ht="42.75" customHeight="1">
      <c r="A15" s="206" t="s">
        <v>175</v>
      </c>
      <c r="B15" s="297" t="s">
        <v>17</v>
      </c>
      <c r="C15" s="367" t="s">
        <v>357</v>
      </c>
      <c r="D15" s="368"/>
      <c r="E15" s="359">
        <v>-18515.8</v>
      </c>
      <c r="F15" s="360"/>
    </row>
    <row r="16" spans="1:6" s="33" customFormat="1" ht="33.75" customHeight="1">
      <c r="A16" s="205" t="s">
        <v>204</v>
      </c>
      <c r="B16" s="297" t="s">
        <v>17</v>
      </c>
      <c r="C16" s="357" t="s">
        <v>358</v>
      </c>
      <c r="D16" s="358"/>
      <c r="E16" s="357">
        <f>E17</f>
        <v>18980.3</v>
      </c>
      <c r="F16" s="369"/>
    </row>
    <row r="17" spans="1:6" s="33" customFormat="1" ht="32.25" customHeight="1">
      <c r="A17" s="205" t="s">
        <v>236</v>
      </c>
      <c r="B17" s="297" t="s">
        <v>17</v>
      </c>
      <c r="C17" s="357" t="s">
        <v>359</v>
      </c>
      <c r="D17" s="358"/>
      <c r="E17" s="357">
        <f>E18</f>
        <v>18980.3</v>
      </c>
      <c r="F17" s="369"/>
    </row>
    <row r="18" spans="1:6" s="33" customFormat="1" ht="30" customHeight="1">
      <c r="A18" s="205" t="s">
        <v>237</v>
      </c>
      <c r="B18" s="297" t="s">
        <v>17</v>
      </c>
      <c r="C18" s="357" t="s">
        <v>360</v>
      </c>
      <c r="D18" s="358"/>
      <c r="E18" s="357">
        <f>E19</f>
        <v>18980.3</v>
      </c>
      <c r="F18" s="369"/>
    </row>
    <row r="19" spans="1:6" s="33" customFormat="1" ht="45.75" customHeight="1">
      <c r="A19" s="206" t="s">
        <v>176</v>
      </c>
      <c r="B19" s="297" t="s">
        <v>17</v>
      </c>
      <c r="C19" s="357" t="s">
        <v>361</v>
      </c>
      <c r="D19" s="358"/>
      <c r="E19" s="359">
        <v>18980.3</v>
      </c>
      <c r="F19" s="360"/>
    </row>
    <row r="20" spans="1:5" s="33" customFormat="1" ht="22.5" customHeight="1">
      <c r="A20" s="22"/>
      <c r="B20" s="52"/>
      <c r="C20" s="53"/>
      <c r="E20" s="45"/>
    </row>
    <row r="21" spans="1:4" s="39" customFormat="1" ht="39" customHeight="1">
      <c r="A21" s="38"/>
      <c r="B21" s="33"/>
      <c r="C21" s="33"/>
      <c r="D21" s="33"/>
    </row>
    <row r="22" spans="1:3" s="13" customFormat="1" ht="18.75">
      <c r="A22" s="65" t="s">
        <v>3</v>
      </c>
      <c r="B22" s="27"/>
      <c r="C22" s="43"/>
    </row>
    <row r="23" spans="1:6" s="13" customFormat="1" ht="18.75">
      <c r="A23" s="64" t="s">
        <v>2</v>
      </c>
      <c r="B23" s="12"/>
      <c r="C23" s="41"/>
      <c r="F23" s="41" t="s">
        <v>271</v>
      </c>
    </row>
  </sheetData>
  <sheetProtection/>
  <mergeCells count="29">
    <mergeCell ref="B1:F1"/>
    <mergeCell ref="B2:F2"/>
    <mergeCell ref="A4:F4"/>
    <mergeCell ref="E10:F10"/>
    <mergeCell ref="C9:D9"/>
    <mergeCell ref="E9:F9"/>
    <mergeCell ref="B7:D7"/>
    <mergeCell ref="A7:A8"/>
    <mergeCell ref="E7:F8"/>
    <mergeCell ref="E18:F18"/>
    <mergeCell ref="E17:F17"/>
    <mergeCell ref="E11:F11"/>
    <mergeCell ref="E12:F12"/>
    <mergeCell ref="E13:F13"/>
    <mergeCell ref="E14:F14"/>
    <mergeCell ref="C15:D15"/>
    <mergeCell ref="C16:D16"/>
    <mergeCell ref="E15:F15"/>
    <mergeCell ref="E16:F16"/>
    <mergeCell ref="C17:D17"/>
    <mergeCell ref="C18:D18"/>
    <mergeCell ref="E19:F19"/>
    <mergeCell ref="C8:D8"/>
    <mergeCell ref="C10:D10"/>
    <mergeCell ref="C11:D11"/>
    <mergeCell ref="C12:D12"/>
    <mergeCell ref="C13:D13"/>
    <mergeCell ref="C14:D14"/>
    <mergeCell ref="C19:D19"/>
  </mergeCells>
  <printOptions/>
  <pageMargins left="0.6299212598425197" right="0.3937007874015748" top="0.5905511811023623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2022-03-17T14:56:25Z</cp:lastPrinted>
  <dcterms:created xsi:type="dcterms:W3CDTF">2002-09-30T07:49:23Z</dcterms:created>
  <dcterms:modified xsi:type="dcterms:W3CDTF">2022-06-27T13:37:49Z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